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javier.marrufo\Documents\TRANSPARENCIA SIPOT\2020\SIPOT Unidad Administración hipervínculos 2020\"/>
    </mc:Choice>
  </mc:AlternateContent>
  <xr:revisionPtr revIDLastSave="0" documentId="8_{47272142-DE63-4A64-871C-D94BFD93A0CA}" xr6:coauthVersionLast="45" xr6:coauthVersionMax="45" xr10:uidLastSave="{00000000-0000-0000-0000-000000000000}"/>
  <bookViews>
    <workbookView xWindow="-120" yWindow="-120" windowWidth="20730" windowHeight="11160" tabRatio="428" firstSheet="3" activeTab="3" xr2:uid="{00000000-000D-0000-FFFF-FFFF00000000}"/>
  </bookViews>
  <sheets>
    <sheet name="Alineación_PED" sheetId="20" state="hidden" r:id="rId1"/>
    <sheet name="Dimensión_Indicadores" sheetId="31" state="hidden" r:id="rId2"/>
    <sheet name="Verificar_Metas" sheetId="13" state="hidden" r:id="rId3"/>
    <sheet name="SH-MIR1" sheetId="73" r:id="rId4"/>
    <sheet name="Lineas base y estimaciones" sheetId="75" r:id="rId5"/>
    <sheet name="Empresas 2020" sheetId="80" r:id="rId6"/>
  </sheets>
  <definedNames>
    <definedName name="_xlnm.Print_Area" localSheetId="1">Dimensión_Indicadores!$B$1:$T$57</definedName>
    <definedName name="_xlnm.Print_Area" localSheetId="4">'Lineas base y estimaciones'!$A$1:$N$80</definedName>
    <definedName name="_xlnm.Print_Area" localSheetId="3">'SH-MIR1'!$B$2:$DP$48</definedName>
    <definedName name="_xlnm.Print_Area" localSheetId="2">Verificar_Metas!$B$2:$O$18</definedName>
    <definedName name="Print_Area" localSheetId="0">Alineación_PED!$B$2:$N$32</definedName>
    <definedName name="Print_Area" localSheetId="1">Dimensión_Indicadores!$B$6:$T$57</definedName>
    <definedName name="Print_Area" localSheetId="2">Verificar_Metas!$B$2:$O$18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80" l="1"/>
  <c r="F8" i="80"/>
  <c r="E8" i="80"/>
  <c r="E13" i="80" s="1"/>
  <c r="M343" i="80"/>
  <c r="N343" i="80"/>
  <c r="L343" i="80"/>
  <c r="L391" i="80"/>
  <c r="E11" i="80" s="1"/>
  <c r="G11" i="80" s="1"/>
  <c r="I11" i="80" s="1"/>
  <c r="M375" i="80"/>
  <c r="N375" i="80"/>
  <c r="C10" i="80" s="1"/>
  <c r="G10" i="80" s="1"/>
  <c r="I10" i="80" s="1"/>
  <c r="L375" i="80"/>
  <c r="F10" i="80" s="1"/>
  <c r="M361" i="80"/>
  <c r="B9" i="80" s="1"/>
  <c r="L361" i="80"/>
  <c r="D9" i="80" s="1"/>
  <c r="M316" i="80"/>
  <c r="D7" i="80" s="1"/>
  <c r="N316" i="80"/>
  <c r="B7" i="80" s="1"/>
  <c r="L316" i="80"/>
  <c r="F7" i="80" s="1"/>
  <c r="F13" i="80" s="1"/>
  <c r="C22" i="80"/>
  <c r="H13" i="80"/>
  <c r="G9" i="80" l="1"/>
  <c r="I9" i="80" s="1"/>
  <c r="B13" i="80"/>
  <c r="G7" i="80"/>
  <c r="D13" i="80"/>
  <c r="L397" i="80"/>
  <c r="C8" i="80"/>
  <c r="I7" i="80"/>
  <c r="L396" i="80"/>
  <c r="L398" i="80"/>
  <c r="L395" i="80"/>
  <c r="R70" i="75"/>
  <c r="L71" i="75"/>
  <c r="R71" i="75" s="1"/>
  <c r="L57" i="75"/>
  <c r="L50" i="75"/>
  <c r="Q50" i="75" s="1"/>
  <c r="Q34" i="75"/>
  <c r="L35" i="75"/>
  <c r="Q35" i="75" s="1"/>
  <c r="L36" i="75"/>
  <c r="Q36" i="75" s="1"/>
  <c r="L34" i="75"/>
  <c r="C13" i="80" l="1"/>
  <c r="G8" i="80"/>
  <c r="I8" i="80" s="1"/>
  <c r="I13" i="80" s="1"/>
  <c r="C17" i="80"/>
  <c r="C15" i="80"/>
  <c r="C16" i="80"/>
  <c r="Q25" i="75"/>
  <c r="G13" i="80" l="1"/>
  <c r="C18" i="80" s="1"/>
  <c r="C23" i="80" s="1"/>
  <c r="C25" i="80" s="1"/>
  <c r="Q79" i="75"/>
  <c r="L79" i="75"/>
  <c r="G78" i="75"/>
  <c r="Q26" i="75" l="1"/>
  <c r="L26" i="75"/>
  <c r="Q65" i="75" l="1"/>
  <c r="G64" i="75"/>
  <c r="R50" i="75"/>
  <c r="M50" i="75"/>
  <c r="N47" i="75"/>
  <c r="I45" i="75"/>
  <c r="I46" i="75"/>
  <c r="I47" i="75"/>
  <c r="I48" i="75"/>
  <c r="I44" i="75"/>
  <c r="H50" i="75"/>
  <c r="R39" i="75"/>
  <c r="S35" i="75"/>
  <c r="M39" i="75"/>
  <c r="H39" i="75"/>
  <c r="G39" i="75"/>
  <c r="I35" i="75"/>
  <c r="I36" i="75"/>
  <c r="I34" i="75"/>
  <c r="I27" i="75"/>
  <c r="Q27" i="75"/>
  <c r="L27" i="75"/>
  <c r="I50" i="75" l="1"/>
  <c r="N44" i="75"/>
  <c r="N48" i="75"/>
  <c r="N36" i="75"/>
  <c r="S36" i="75"/>
  <c r="N34" i="75"/>
  <c r="I39" i="75"/>
  <c r="N46" i="75"/>
  <c r="N45" i="75"/>
  <c r="N50" i="75"/>
  <c r="L39" i="75"/>
  <c r="N39" i="75" s="1"/>
  <c r="N35" i="75"/>
  <c r="S34" i="75" l="1"/>
  <c r="Q39" i="75"/>
  <c r="S39" i="75" s="1"/>
  <c r="S50" i="75"/>
  <c r="G71" i="75"/>
  <c r="L72" i="75"/>
  <c r="L65" i="75"/>
  <c r="F58" i="75"/>
  <c r="E58" i="75"/>
  <c r="Q55" i="75"/>
  <c r="Q14" i="75"/>
  <c r="L14" i="75"/>
  <c r="I14" i="75"/>
  <c r="R6" i="75"/>
  <c r="L6" i="75"/>
  <c r="I6" i="75"/>
  <c r="K15" i="13"/>
  <c r="H15" i="13"/>
  <c r="K12" i="13"/>
  <c r="H12" i="13"/>
  <c r="K10" i="13"/>
  <c r="K7" i="13"/>
  <c r="H7" i="13"/>
  <c r="G58" i="75" l="1"/>
  <c r="R72" i="75"/>
  <c r="Q56" i="75" l="1"/>
  <c r="Q57" i="75" s="1"/>
  <c r="L58"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PDURAN</author>
    <author>HNARVAEZ</author>
    <author>APONCE</author>
  </authors>
  <commentList>
    <comment ref="H9" authorId="0" shapeId="0" xr:uid="{00000000-0006-0000-0300-000001000000}">
      <text>
        <r>
          <rPr>
            <sz val="9"/>
            <color indexed="81"/>
            <rFont val="Tahoma"/>
            <family val="2"/>
          </rPr>
          <t xml:space="preserve">Captura del origen de la Dependencia, según catálogo.
</t>
        </r>
        <r>
          <rPr>
            <b/>
            <sz val="9"/>
            <color indexed="81"/>
            <rFont val="Tahoma"/>
            <family val="2"/>
          </rPr>
          <t xml:space="preserve">Ejemplo: </t>
        </r>
        <r>
          <rPr>
            <sz val="9"/>
            <color indexed="81"/>
            <rFont val="Tahoma"/>
            <family val="2"/>
          </rPr>
          <t>132</t>
        </r>
      </text>
    </comment>
    <comment ref="K9" authorId="0" shapeId="0" xr:uid="{00000000-0006-0000-0300-000002000000}">
      <text>
        <r>
          <rPr>
            <sz val="9"/>
            <color indexed="81"/>
            <rFont val="Tahoma"/>
            <family val="2"/>
          </rPr>
          <t xml:space="preserve">Captura del nombre de la Dependencia, según catálogo.
</t>
        </r>
        <r>
          <rPr>
            <b/>
            <sz val="9"/>
            <color indexed="81"/>
            <rFont val="Tahoma"/>
            <family val="2"/>
          </rPr>
          <t xml:space="preserve">Ejemplo: </t>
        </r>
        <r>
          <rPr>
            <sz val="9"/>
            <color indexed="81"/>
            <rFont val="Tahoma"/>
            <family val="2"/>
          </rPr>
          <t>Secretaría de Hacienda.</t>
        </r>
      </text>
    </comment>
    <comment ref="AW9" authorId="0" shapeId="0" xr:uid="{00000000-0006-0000-0300-000003000000}">
      <text>
        <r>
          <rPr>
            <sz val="9"/>
            <color indexed="81"/>
            <rFont val="Tahoma"/>
            <family val="2"/>
          </rPr>
          <t xml:space="preserve">Captura la clave del programa, según catálogo.
</t>
        </r>
        <r>
          <rPr>
            <b/>
            <sz val="9"/>
            <color indexed="81"/>
            <rFont val="Tahoma"/>
            <family val="2"/>
          </rPr>
          <t>Ejemplo:</t>
        </r>
        <r>
          <rPr>
            <sz val="9"/>
            <color indexed="81"/>
            <rFont val="Tahoma"/>
            <family val="2"/>
          </rPr>
          <t xml:space="preserve"> 2220400</t>
        </r>
      </text>
    </comment>
    <comment ref="BC9" authorId="0" shapeId="0" xr:uid="{00000000-0006-0000-0300-000004000000}">
      <text>
        <r>
          <rPr>
            <sz val="9"/>
            <color indexed="81"/>
            <rFont val="Tahoma"/>
            <family val="2"/>
          </rPr>
          <t xml:space="preserve">Captura del nombre del programa, según catálogo.
</t>
        </r>
        <r>
          <rPr>
            <b/>
            <sz val="9"/>
            <color indexed="81"/>
            <rFont val="Tahoma"/>
            <family val="2"/>
          </rPr>
          <t>Ejemplo:</t>
        </r>
        <r>
          <rPr>
            <sz val="9"/>
            <color indexed="81"/>
            <rFont val="Tahoma"/>
            <family val="2"/>
          </rPr>
          <t xml:space="preserve"> Programación y Presupuestación para Resultados.</t>
        </r>
      </text>
    </comment>
    <comment ref="C11" authorId="1" shapeId="0" xr:uid="{00000000-0006-0000-0300-000005000000}">
      <text>
        <r>
          <rPr>
            <b/>
            <sz val="9"/>
            <color indexed="81"/>
            <rFont val="Tahoma"/>
            <family val="2"/>
          </rPr>
          <t>HNARVAEZ:</t>
        </r>
        <r>
          <rPr>
            <sz val="9"/>
            <color indexed="81"/>
            <rFont val="Tahoma"/>
            <family val="2"/>
          </rPr>
          <t xml:space="preserve">
 La definición del programa debe estar claramente definida y contar con los elementos: (Que hace?, para quien?, y el resultado, cambio o impacto de ejecutar el programa en la población objetivo o área de enfoque a quien va dirigido el programa).</t>
        </r>
      </text>
    </comment>
    <comment ref="H11" authorId="0" shapeId="0" xr:uid="{00000000-0006-0000-0300-000006000000}">
      <text>
        <r>
          <rPr>
            <sz val="9"/>
            <color indexed="81"/>
            <rFont val="Tahoma"/>
            <family val="2"/>
          </rPr>
          <t xml:space="preserve">Captura la definición del programa, según catálogo
</t>
        </r>
        <r>
          <rPr>
            <b/>
            <sz val="9"/>
            <color indexed="81"/>
            <rFont val="Tahoma"/>
            <family val="2"/>
          </rPr>
          <t>Ejemplo:</t>
        </r>
        <r>
          <rPr>
            <sz val="9"/>
            <color indexed="81"/>
            <rFont val="Tahoma"/>
            <family val="2"/>
          </rPr>
          <t xml:space="preserve"> Comprende todas las acciones orientadas a normar, coordinar, integrar y vigilar la correcta operación de los procesos de programación, presupuestación, seguimiento y monitoreo de los recursos públicos del estado, conforme a los objetivos y metas de las políticas públicas y disposiciones legales aplicables privilegiando la eficiencia y eficacia.</t>
        </r>
      </text>
    </comment>
    <comment ref="AQ11" authorId="1" shapeId="0" xr:uid="{00000000-0006-0000-0300-000007000000}">
      <text>
        <r>
          <rPr>
            <b/>
            <sz val="9"/>
            <color indexed="81"/>
            <rFont val="Tahoma"/>
            <family val="2"/>
          </rPr>
          <t>HNARVAEZ:</t>
        </r>
        <r>
          <rPr>
            <sz val="9"/>
            <color indexed="81"/>
            <rFont val="Tahoma"/>
            <family val="2"/>
          </rPr>
          <t xml:space="preserve">
Los beneficiarios del programa se refieren a la población objetivo o área de enfoque del programa la cual debe estar claramente focalizada. Realizar análisis para la identificación de la población en el formato anexo "A.3" </t>
        </r>
      </text>
    </comment>
    <comment ref="I18" authorId="0" shapeId="0" xr:uid="{00000000-0006-0000-0300-000008000000}">
      <text>
        <r>
          <rPr>
            <sz val="9"/>
            <color indexed="81"/>
            <rFont val="Tahoma"/>
            <family val="2"/>
          </rPr>
          <t xml:space="preserve">Captura del Eje de Desarrollo
</t>
        </r>
        <r>
          <rPr>
            <b/>
            <sz val="9"/>
            <color indexed="81"/>
            <rFont val="Tahoma"/>
            <family val="2"/>
          </rPr>
          <t>Ejemplo:</t>
        </r>
        <r>
          <rPr>
            <sz val="9"/>
            <color indexed="81"/>
            <rFont val="Tahoma"/>
            <family val="2"/>
          </rPr>
          <t>E5</t>
        </r>
      </text>
    </comment>
    <comment ref="M18" authorId="0" shapeId="0" xr:uid="{00000000-0006-0000-0300-000009000000}">
      <text>
        <r>
          <rPr>
            <sz val="9"/>
            <color indexed="81"/>
            <rFont val="Tahoma"/>
            <family val="2"/>
          </rPr>
          <t xml:space="preserve">Capturar la descripción del Eje de desarrollo
</t>
        </r>
        <r>
          <rPr>
            <b/>
            <sz val="9"/>
            <color indexed="81"/>
            <rFont val="Tahoma"/>
            <family val="2"/>
          </rPr>
          <t>Ejemplo:</t>
        </r>
        <r>
          <rPr>
            <sz val="9"/>
            <color indexed="81"/>
            <rFont val="Tahoma"/>
            <family val="2"/>
          </rPr>
          <t xml:space="preserve"> Orden Institucional</t>
        </r>
      </text>
    </comment>
    <comment ref="AY18" authorId="0" shapeId="0" xr:uid="{00000000-0006-0000-0300-00000A000000}">
      <text>
        <r>
          <rPr>
            <sz val="9"/>
            <color indexed="81"/>
            <rFont val="Tahoma"/>
            <family val="2"/>
          </rPr>
          <t xml:space="preserve">Captura Programa Sectorial 
</t>
        </r>
        <r>
          <rPr>
            <b/>
            <sz val="9"/>
            <color indexed="81"/>
            <rFont val="Tahoma"/>
            <family val="2"/>
          </rPr>
          <t>Ejemplo:</t>
        </r>
        <r>
          <rPr>
            <sz val="9"/>
            <color indexed="81"/>
            <rFont val="Tahoma"/>
            <family val="2"/>
          </rPr>
          <t>PS08</t>
        </r>
      </text>
    </comment>
    <comment ref="BF18" authorId="0" shapeId="0" xr:uid="{00000000-0006-0000-0300-00000B000000}">
      <text>
        <r>
          <rPr>
            <sz val="9"/>
            <color indexed="81"/>
            <rFont val="Tahoma"/>
            <family val="2"/>
          </rPr>
          <t xml:space="preserve">Capturar la descripción del Programa Sectorial al que pertenece
</t>
        </r>
        <r>
          <rPr>
            <b/>
            <sz val="9"/>
            <color indexed="81"/>
            <rFont val="Tahoma"/>
            <family val="2"/>
          </rPr>
          <t>Ejemplo:</t>
        </r>
        <r>
          <rPr>
            <sz val="9"/>
            <color indexed="81"/>
            <rFont val="Tahoma"/>
            <family val="2"/>
          </rPr>
          <t xml:space="preserve"> Programa Sectorial de Educación</t>
        </r>
      </text>
    </comment>
    <comment ref="I20" authorId="0" shapeId="0" xr:uid="{00000000-0006-0000-0300-00000C000000}">
      <text>
        <r>
          <rPr>
            <sz val="9"/>
            <color indexed="81"/>
            <rFont val="Tahoma"/>
            <family val="2"/>
          </rPr>
          <t xml:space="preserve">Captura del Objetivo del Plan Estatal de Desarrollo contenido en el menú de alineación al Plan Estatal de Desarrollo
</t>
        </r>
        <r>
          <rPr>
            <b/>
            <sz val="9"/>
            <color indexed="81"/>
            <rFont val="Tahoma"/>
            <family val="2"/>
          </rPr>
          <t>Ejemplo:</t>
        </r>
        <r>
          <rPr>
            <sz val="9"/>
            <color indexed="81"/>
            <rFont val="Tahoma"/>
            <family val="2"/>
          </rPr>
          <t>E50600001</t>
        </r>
      </text>
    </comment>
    <comment ref="M20" authorId="0" shapeId="0" xr:uid="{00000000-0006-0000-0300-00000D000000}">
      <text>
        <r>
          <rPr>
            <sz val="9"/>
            <color indexed="81"/>
            <rFont val="Tahoma"/>
            <family val="2"/>
          </rPr>
          <t xml:space="preserve">Capturar la redacción del objetivo contenido en el Plan Estatal de Desarrollo.
</t>
        </r>
        <r>
          <rPr>
            <b/>
            <sz val="9"/>
            <color indexed="81"/>
            <rFont val="Tahoma"/>
            <family val="2"/>
          </rPr>
          <t>Ejemplo:</t>
        </r>
        <r>
          <rPr>
            <sz val="9"/>
            <color indexed="81"/>
            <rFont val="Tahoma"/>
            <family val="2"/>
          </rPr>
          <t xml:space="preserve"> Administrar los recursos públicos con eficiencia, economía, transparencia y honradez mediante la aplicación de una gestión pública para resultados.</t>
        </r>
      </text>
    </comment>
    <comment ref="AY20" authorId="0" shapeId="0" xr:uid="{00000000-0006-0000-0300-00000E000000}">
      <text>
        <r>
          <rPr>
            <sz val="9"/>
            <color indexed="81"/>
            <rFont val="Tahoma"/>
            <family val="2"/>
          </rPr>
          <t xml:space="preserve">Captura la estructura del Objetivo del Plan Sectorial al que pertenece
</t>
        </r>
        <r>
          <rPr>
            <b/>
            <sz val="9"/>
            <color indexed="81"/>
            <rFont val="Tahoma"/>
            <family val="2"/>
          </rPr>
          <t>Ejemplo:</t>
        </r>
        <r>
          <rPr>
            <sz val="9"/>
            <color indexed="81"/>
            <rFont val="Tahoma"/>
            <family val="2"/>
          </rPr>
          <t>PE02060001</t>
        </r>
      </text>
    </comment>
    <comment ref="BF20" authorId="0" shapeId="0" xr:uid="{00000000-0006-0000-0300-00000F000000}">
      <text>
        <r>
          <rPr>
            <sz val="9"/>
            <color indexed="81"/>
            <rFont val="Tahoma"/>
            <family val="2"/>
          </rPr>
          <t xml:space="preserve">Capturar la redacción del objetivo contenido en el Programa Sectorial
</t>
        </r>
        <r>
          <rPr>
            <b/>
            <sz val="9"/>
            <color indexed="81"/>
            <rFont val="Tahoma"/>
            <family val="2"/>
          </rPr>
          <t>Ejemplo:</t>
        </r>
        <r>
          <rPr>
            <sz val="9"/>
            <color indexed="81"/>
            <rFont val="Tahoma"/>
            <family val="2"/>
          </rPr>
          <t xml:space="preserve"> Chihuahua Vive</t>
        </r>
      </text>
    </comment>
    <comment ref="CT24" authorId="1" shapeId="0" xr:uid="{00000000-0006-0000-0300-000010000000}">
      <text>
        <r>
          <rPr>
            <b/>
            <sz val="9"/>
            <color indexed="81"/>
            <rFont val="Tahoma"/>
            <family val="2"/>
          </rPr>
          <t>HNARVAEZ:</t>
        </r>
        <r>
          <rPr>
            <sz val="9"/>
            <color indexed="81"/>
            <rFont val="Tahoma"/>
            <family val="2"/>
          </rPr>
          <t xml:space="preserve">
Las fuentes de información  de los datos que se utilizan para verificar el logro de los objetivos a través del cálculo de los indicadores.</t>
        </r>
      </text>
    </comment>
    <comment ref="DA24" authorId="1" shapeId="0" xr:uid="{00000000-0006-0000-0300-000011000000}">
      <text>
        <r>
          <rPr>
            <b/>
            <sz val="9"/>
            <color indexed="81"/>
            <rFont val="Tahoma"/>
            <family val="2"/>
          </rPr>
          <t>HNARVAEZ:</t>
        </r>
        <r>
          <rPr>
            <sz val="9"/>
            <color indexed="81"/>
            <rFont val="Tahoma"/>
            <family val="2"/>
          </rPr>
          <t xml:space="preserve">
Representan la fuente de evidencias sobre los resultados logrados.  Integrar la liga o link directo donde podemos encontrar la información.</t>
        </r>
      </text>
    </comment>
    <comment ref="DH24" authorId="1" shapeId="0" xr:uid="{00000000-0006-0000-0300-000012000000}">
      <text>
        <r>
          <rPr>
            <b/>
            <sz val="9"/>
            <color indexed="81"/>
            <rFont val="Tahoma"/>
            <family val="2"/>
          </rPr>
          <t>HNARVAEZ:</t>
        </r>
        <r>
          <rPr>
            <sz val="9"/>
            <color indexed="81"/>
            <rFont val="Tahoma"/>
            <family val="2"/>
          </rPr>
          <t xml:space="preserve">
Los supuestos, son los factores externos, cuya ocurrencia
es importante corroborar para el logro de los objetivos del
programa y, en caso de no cumplirse, implican riesgos y
contingencias que se deben solventar. Se redactan en positivo como un objetivo cumplido.</t>
        </r>
      </text>
    </comment>
    <comment ref="V25" authorId="1" shapeId="0" xr:uid="{00000000-0006-0000-0300-000013000000}">
      <text>
        <r>
          <rPr>
            <b/>
            <sz val="9"/>
            <color indexed="81"/>
            <rFont val="Tahoma"/>
            <family val="2"/>
          </rPr>
          <t>HNARVAEZ:</t>
        </r>
        <r>
          <rPr>
            <sz val="9"/>
            <color indexed="81"/>
            <rFont val="Tahoma"/>
            <family val="2"/>
          </rPr>
          <t xml:space="preserve">
El nombre expresa la denominación precisa con la que se distingue al indicador, no repite al objetivo. Porcentaje, Promedio, Variación porcentual, Índice. Y el complemento.</t>
        </r>
      </text>
    </comment>
    <comment ref="AD25" authorId="1" shapeId="0" xr:uid="{00000000-0006-0000-0300-000014000000}">
      <text>
        <r>
          <rPr>
            <b/>
            <sz val="9"/>
            <color indexed="81"/>
            <rFont val="Tahoma"/>
            <family val="2"/>
          </rPr>
          <t>HNARVAEZ:</t>
        </r>
        <r>
          <rPr>
            <sz val="9"/>
            <color indexed="81"/>
            <rFont val="Tahoma"/>
            <family val="2"/>
          </rPr>
          <t xml:space="preserve">
No debe repetir el nombre del indicador ni el método de cálculo, la definición debe ser utilizada para explicar
brevemente (máximo 240 caracteres) y en términos sencillos, qué es lo que mide el indicador.</t>
        </r>
      </text>
    </comment>
    <comment ref="AP25" authorId="1" shapeId="0" xr:uid="{00000000-0006-0000-0300-000015000000}">
      <text>
        <r>
          <rPr>
            <b/>
            <sz val="9"/>
            <color indexed="81"/>
            <rFont val="Tahoma"/>
            <family val="2"/>
          </rPr>
          <t>HNARVAEZ:</t>
        </r>
        <r>
          <rPr>
            <sz val="9"/>
            <color indexed="81"/>
            <rFont val="Tahoma"/>
            <family val="2"/>
          </rPr>
          <t xml:space="preserve">
Integrar las expresiones aritméticas de la fórmula identificando con su abreviación cada variable.
Ejemplo:
Porcentaje</t>
        </r>
        <r>
          <rPr>
            <b/>
            <sz val="9"/>
            <color indexed="81"/>
            <rFont val="Tahoma"/>
            <family val="2"/>
          </rPr>
          <t xml:space="preserve"> (DE / DP)*100</t>
        </r>
        <r>
          <rPr>
            <sz val="9"/>
            <color indexed="81"/>
            <rFont val="Tahoma"/>
            <family val="2"/>
          </rPr>
          <t xml:space="preserve">
Variación</t>
        </r>
        <r>
          <rPr>
            <b/>
            <sz val="9"/>
            <color indexed="81"/>
            <rFont val="Tahoma"/>
            <family val="2"/>
          </rPr>
          <t xml:space="preserve"> ((DEt / Det_1)-1)*100</t>
        </r>
        <r>
          <rPr>
            <sz val="9"/>
            <color indexed="81"/>
            <rFont val="Tahoma"/>
            <family val="2"/>
          </rPr>
          <t xml:space="preserve">
Promedio</t>
        </r>
        <r>
          <rPr>
            <b/>
            <sz val="9"/>
            <color indexed="81"/>
            <rFont val="Tahoma"/>
            <family val="2"/>
          </rPr>
          <t xml:space="preserve"> (DE / AM )</t>
        </r>
      </text>
    </comment>
    <comment ref="AX25" authorId="1" shapeId="0" xr:uid="{00000000-0006-0000-0300-000016000000}">
      <text>
        <r>
          <rPr>
            <b/>
            <sz val="9"/>
            <color indexed="81"/>
            <rFont val="Tahoma"/>
            <family val="2"/>
          </rPr>
          <t>HNARVAEZ:
Ejemplo:</t>
        </r>
        <r>
          <rPr>
            <sz val="9"/>
            <color indexed="81"/>
            <rFont val="Tahoma"/>
            <family val="2"/>
          </rPr>
          <t xml:space="preserve">
Fórmula de Porcentaje (DE / DP)*100
</t>
        </r>
        <r>
          <rPr>
            <b/>
            <sz val="9"/>
            <color indexed="81"/>
            <rFont val="Tahoma"/>
            <family val="2"/>
          </rPr>
          <t xml:space="preserve">DE = Despensas entregadas
DP = Despensas programadas </t>
        </r>
        <r>
          <rPr>
            <sz val="9"/>
            <color indexed="81"/>
            <rFont val="Tahoma"/>
            <family val="2"/>
          </rPr>
          <t xml:space="preserve">
Variación ((DEt / Det_1)-1)*100
</t>
        </r>
        <r>
          <rPr>
            <b/>
            <sz val="9"/>
            <color indexed="81"/>
            <rFont val="Tahoma"/>
            <family val="2"/>
          </rPr>
          <t>DEt = Despensas entregadas en el año actual
DEt_1 = Despensas entregadas en el año anterior</t>
        </r>
        <r>
          <rPr>
            <sz val="9"/>
            <color indexed="81"/>
            <rFont val="Tahoma"/>
            <family val="2"/>
          </rPr>
          <t xml:space="preserve">
Promedio (DE / AM )</t>
        </r>
        <r>
          <rPr>
            <b/>
            <sz val="9"/>
            <color indexed="81"/>
            <rFont val="Tahoma"/>
            <family val="2"/>
          </rPr>
          <t xml:space="preserve">
DE = Despensas entregadas 
AM = Adultos mayores</t>
        </r>
      </text>
    </comment>
    <comment ref="BJ25" authorId="2" shapeId="0" xr:uid="{00000000-0006-0000-0300-000017000000}">
      <text>
        <r>
          <rPr>
            <sz val="9"/>
            <color indexed="81"/>
            <rFont val="Tahoma"/>
            <family val="2"/>
          </rPr>
          <t xml:space="preserve">Los Indicadores pueden ser Estratégico o Gestión:
</t>
        </r>
        <r>
          <rPr>
            <b/>
            <sz val="9"/>
            <color indexed="81"/>
            <rFont val="Tahoma"/>
            <family val="2"/>
          </rPr>
          <t>Estratégicos:</t>
        </r>
        <r>
          <rPr>
            <sz val="9"/>
            <color indexed="81"/>
            <rFont val="Tahoma"/>
            <family val="2"/>
          </rPr>
          <t xml:space="preserve">
Miden el grado de cumplimiento de los objetivos de las políticas públicas y de los programas presupuestarios, contribuyen a fortalecer las estrategias y la orientación de los recursos.  Incluyen a los indicadores de </t>
        </r>
        <r>
          <rPr>
            <b/>
            <sz val="9"/>
            <color indexed="81"/>
            <rFont val="Tahoma"/>
            <family val="2"/>
          </rPr>
          <t>Fin, Propósito</t>
        </r>
        <r>
          <rPr>
            <sz val="9"/>
            <color indexed="81"/>
            <rFont val="Tahoma"/>
            <family val="2"/>
          </rPr>
          <t xml:space="preserve"> y aquellos de </t>
        </r>
        <r>
          <rPr>
            <b/>
            <sz val="9"/>
            <color indexed="81"/>
            <rFont val="Tahoma"/>
            <family val="2"/>
          </rPr>
          <t>componentes</t>
        </r>
        <r>
          <rPr>
            <sz val="9"/>
            <color indexed="81"/>
            <rFont val="Tahoma"/>
            <family val="2"/>
          </rPr>
          <t xml:space="preserve"> que consideran subsidios, bienes y servicios que se aplican e impactan de manera directa en la población objetivo o área de enfoque.
</t>
        </r>
        <r>
          <rPr>
            <b/>
            <sz val="9"/>
            <color indexed="81"/>
            <rFont val="Tahoma"/>
            <family val="2"/>
          </rPr>
          <t>Gestión:</t>
        </r>
        <r>
          <rPr>
            <sz val="9"/>
            <color indexed="81"/>
            <rFont val="Tahoma"/>
            <family val="2"/>
          </rPr>
          <t xml:space="preserve">
Miden el avance y logro en procesos  y actividades, es decir, sobre la forma en que los bienes y servicios públicos son generados y entregados. Los indicadores deben permitir verificar la gestión de los procesos (recursos humanos, el financiamiento, la adquisición de insumos, la organización, la operación, etc.).  Incluyen indicadores de </t>
        </r>
        <r>
          <rPr>
            <b/>
            <sz val="9"/>
            <color indexed="81"/>
            <rFont val="Tahoma"/>
            <family val="2"/>
          </rPr>
          <t>Actividades</t>
        </r>
        <r>
          <rPr>
            <sz val="9"/>
            <color indexed="81"/>
            <rFont val="Tahoma"/>
            <family val="2"/>
          </rPr>
          <t xml:space="preserve"> y aquellos </t>
        </r>
        <r>
          <rPr>
            <b/>
            <sz val="9"/>
            <color indexed="81"/>
            <rFont val="Tahoma"/>
            <family val="2"/>
          </rPr>
          <t>Componentes</t>
        </r>
        <r>
          <rPr>
            <sz val="9"/>
            <color indexed="81"/>
            <rFont val="Tahoma"/>
            <family val="2"/>
          </rPr>
          <t xml:space="preserve"> que entregan bienes y servicios para ser utilizados por otras instancias.</t>
        </r>
      </text>
    </comment>
    <comment ref="BN25" authorId="2" shapeId="0" xr:uid="{00000000-0006-0000-0300-000018000000}">
      <text>
        <r>
          <rPr>
            <sz val="9"/>
            <color indexed="81"/>
            <rFont val="Tahoma"/>
            <family val="2"/>
          </rPr>
          <t xml:space="preserve">Las dimensiones pueden ser:
</t>
        </r>
        <r>
          <rPr>
            <b/>
            <sz val="9"/>
            <color indexed="81"/>
            <rFont val="Tahoma"/>
            <family val="2"/>
          </rPr>
          <t>Eficacia
Eficiencia
Economía
Calidad
Se sugiere revisar el anexo "A.6" .</t>
        </r>
        <r>
          <rPr>
            <sz val="9"/>
            <color indexed="81"/>
            <rFont val="Tahoma"/>
            <family val="2"/>
          </rPr>
          <t xml:space="preserve">
</t>
        </r>
      </text>
    </comment>
    <comment ref="BR25" authorId="2" shapeId="0" xr:uid="{00000000-0006-0000-0300-000019000000}">
      <text>
        <r>
          <rPr>
            <sz val="9"/>
            <color indexed="81"/>
            <rFont val="Tahoma"/>
            <family val="2"/>
          </rPr>
          <t xml:space="preserve">Hace referencia a la periodicidad en el tiempo con que se realiza la medición del indicador (periodo entre mediciones).
• La frecuencia de medición mínima a utilizar es mensual.
• Se recomienda que la periodicidad con la que se reporte la meta del indicador sea la siguiente:
• Indicadores de Fin: Periodicidad máxima </t>
        </r>
        <r>
          <rPr>
            <b/>
            <sz val="9"/>
            <color indexed="81"/>
            <rFont val="Tahoma"/>
            <family val="2"/>
          </rPr>
          <t>SEXENAL</t>
        </r>
        <r>
          <rPr>
            <sz val="9"/>
            <color indexed="81"/>
            <rFont val="Tahoma"/>
            <family val="2"/>
          </rPr>
          <t xml:space="preserve"> (mínimo debe medirse una vez en el sexenio, p.e. sexenal, bienal, anual).
• Indicadores de Propósito: Periodicidad máxima de preferencia </t>
        </r>
        <r>
          <rPr>
            <b/>
            <sz val="9"/>
            <color indexed="81"/>
            <rFont val="Tahoma"/>
            <family val="2"/>
          </rPr>
          <t xml:space="preserve">ANUAL </t>
        </r>
        <r>
          <rPr>
            <sz val="9"/>
            <color indexed="81"/>
            <rFont val="Tahoma"/>
            <family val="2"/>
          </rPr>
          <t xml:space="preserve">(mínimo debe medirse una vez al año, p.e. anual, semestral).
• Indicadores de Componente: Periodicidad máxima </t>
        </r>
        <r>
          <rPr>
            <b/>
            <sz val="9"/>
            <color indexed="81"/>
            <rFont val="Tahoma"/>
            <family val="2"/>
          </rPr>
          <t>SEMESTRAL</t>
        </r>
        <r>
          <rPr>
            <sz val="9"/>
            <color indexed="81"/>
            <rFont val="Tahoma"/>
            <family val="2"/>
          </rPr>
          <t xml:space="preserve"> (mínimo debe medirse una vez al semestre, p.e. semestral, trimestral)
• Indicadores de Actividad: Periodicidad máxima </t>
        </r>
        <r>
          <rPr>
            <b/>
            <sz val="9"/>
            <color indexed="81"/>
            <rFont val="Tahoma"/>
            <family val="2"/>
          </rPr>
          <t>TRIMESTRAL.</t>
        </r>
        <r>
          <rPr>
            <sz val="9"/>
            <color indexed="81"/>
            <rFont val="Tahoma"/>
            <family val="2"/>
          </rPr>
          <t xml:space="preserve"> (mínimo debe medirse una vez al trimestre p.e. trimestral, mensual)
</t>
        </r>
      </text>
    </comment>
    <comment ref="BV25" authorId="1" shapeId="0" xr:uid="{00000000-0006-0000-0300-00001A000000}">
      <text>
        <r>
          <rPr>
            <b/>
            <sz val="9"/>
            <color indexed="81"/>
            <rFont val="Tahoma"/>
            <family val="2"/>
          </rPr>
          <t>HNARVAEZ:</t>
        </r>
        <r>
          <rPr>
            <sz val="9"/>
            <color indexed="81"/>
            <rFont val="Tahoma"/>
            <family val="2"/>
          </rPr>
          <t xml:space="preserve">
Hace referencia a la determinación concreta de la forma en que se quiere expresar el resultado de la medición al aplicar el indicador.
• La unidad de medida deberá corresponder, invariablemente, con el método de cálculo del indicador y con los valores expresados en la línea base y las metas.</t>
        </r>
      </text>
    </comment>
    <comment ref="CD25" authorId="0" shapeId="0" xr:uid="{00000000-0006-0000-0300-00001B000000}">
      <text>
        <r>
          <rPr>
            <b/>
            <sz val="9"/>
            <color indexed="81"/>
            <rFont val="Tahoma"/>
            <family val="2"/>
          </rPr>
          <t>PDURAN:</t>
        </r>
        <r>
          <rPr>
            <sz val="9"/>
            <color indexed="81"/>
            <rFont val="Tahoma"/>
            <family val="2"/>
          </rPr>
          <t xml:space="preserve">
La sustitución de los valores de las variables es el resultado de la meta:
</t>
        </r>
        <r>
          <rPr>
            <b/>
            <sz val="9"/>
            <color indexed="81"/>
            <rFont val="Tahoma"/>
            <family val="2"/>
          </rPr>
          <t>Ejemplo:</t>
        </r>
        <r>
          <rPr>
            <sz val="9"/>
            <color indexed="81"/>
            <rFont val="Tahoma"/>
            <family val="2"/>
          </rPr>
          <t xml:space="preserve">
Fórmula Porcentaje (DE / DP)*100
</t>
        </r>
        <r>
          <rPr>
            <b/>
            <sz val="9"/>
            <color indexed="81"/>
            <rFont val="Tahoma"/>
            <family val="2"/>
          </rPr>
          <t>DE (Variable Numerador) = 50
DP (Variable Denominador) = 100</t>
        </r>
        <r>
          <rPr>
            <sz val="9"/>
            <color indexed="81"/>
            <rFont val="Tahoma"/>
            <family val="2"/>
          </rPr>
          <t xml:space="preserve">
Meta = 50%</t>
        </r>
      </text>
    </comment>
    <comment ref="CI25" authorId="1" shapeId="0" xr:uid="{00000000-0006-0000-0300-00001C000000}">
      <text>
        <r>
          <rPr>
            <b/>
            <sz val="9"/>
            <color indexed="81"/>
            <rFont val="Tahoma"/>
            <family val="2"/>
          </rPr>
          <t>HNARVAEZ:</t>
        </r>
        <r>
          <rPr>
            <sz val="9"/>
            <color indexed="81"/>
            <rFont val="Tahoma"/>
            <family val="2"/>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text>
    </comment>
    <comment ref="CL25" authorId="0" shapeId="0" xr:uid="{00000000-0006-0000-0300-00001D000000}">
      <text>
        <r>
          <rPr>
            <b/>
            <sz val="9"/>
            <color indexed="81"/>
            <rFont val="Tahoma"/>
            <family val="2"/>
          </rPr>
          <t>PDURAN:</t>
        </r>
        <r>
          <rPr>
            <sz val="9"/>
            <color indexed="81"/>
            <rFont val="Tahoma"/>
            <family val="2"/>
          </rPr>
          <t xml:space="preserve">
La sustitución de los valores de las variables es el resultado de la meta:
</t>
        </r>
        <r>
          <rPr>
            <b/>
            <sz val="9"/>
            <color indexed="81"/>
            <rFont val="Tahoma"/>
            <family val="2"/>
          </rPr>
          <t>Ejemplo:</t>
        </r>
        <r>
          <rPr>
            <sz val="9"/>
            <color indexed="81"/>
            <rFont val="Tahoma"/>
            <family val="2"/>
          </rPr>
          <t xml:space="preserve">
Fórmula Porcentaje (DE / DP)*100
</t>
        </r>
        <r>
          <rPr>
            <b/>
            <sz val="9"/>
            <color indexed="81"/>
            <rFont val="Tahoma"/>
            <family val="2"/>
          </rPr>
          <t>DE (Variable Numerador) = 50
DP (Variable Denominador) = 100</t>
        </r>
        <r>
          <rPr>
            <sz val="9"/>
            <color indexed="81"/>
            <rFont val="Tahoma"/>
            <family val="2"/>
          </rPr>
          <t xml:space="preserve">
Meta = 50%</t>
        </r>
      </text>
    </comment>
    <comment ref="CQ25" authorId="1" shapeId="0" xr:uid="{00000000-0006-0000-0300-00001E000000}">
      <text>
        <r>
          <rPr>
            <b/>
            <sz val="9"/>
            <color indexed="81"/>
            <rFont val="Tahoma"/>
            <family val="2"/>
          </rPr>
          <t>HNARVAEZ:
Es el resultado de la sustitución de los valores de las variable según la fórmula.
(ver valores de las variables).</t>
        </r>
        <r>
          <rPr>
            <sz val="9"/>
            <color indexed="81"/>
            <rFont val="Tahoma"/>
            <family val="2"/>
          </rPr>
          <t xml:space="preserve">
Las metas permiten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t>
        </r>
      </text>
    </comment>
    <comment ref="I26" authorId="1" shapeId="0" xr:uid="{00000000-0006-0000-0300-00001F000000}">
      <text>
        <r>
          <rPr>
            <b/>
            <sz val="9"/>
            <color indexed="81"/>
            <rFont val="Tahoma"/>
            <family val="2"/>
          </rPr>
          <t>HNARVAEZ:</t>
        </r>
        <r>
          <rPr>
            <sz val="9"/>
            <color indexed="81"/>
            <rFont val="Tahoma"/>
            <family val="2"/>
          </rPr>
          <t xml:space="preserve">
El resumen narrativo del FIN debe ser redactado con la sintaxis: 
Contribuir a + asociación con el objetivo alineado del Plan Estatal de Desarrollo + Mediante / A través de + la solución del problema (Propósito).</t>
        </r>
      </text>
    </comment>
    <comment ref="I28" authorId="1" shapeId="0" xr:uid="{00000000-0006-0000-0300-000020000000}">
      <text>
        <r>
          <rPr>
            <b/>
            <sz val="9"/>
            <color indexed="81"/>
            <rFont val="Tahoma"/>
            <family val="2"/>
          </rPr>
          <t>HNARVAEZ:</t>
        </r>
        <r>
          <rPr>
            <sz val="9"/>
            <color indexed="81"/>
            <rFont val="Tahoma"/>
            <family val="2"/>
          </rPr>
          <t xml:space="preserve">
El resumen narrativo de Propósito debe ser redactado con la sintaxis: Población Objetivo o Área de Enfoque    +   Verbo en presente del resultado logrado   +  Complemento del resultado logrado.</t>
        </r>
      </text>
    </comment>
    <comment ref="J30" authorId="1" shapeId="0" xr:uid="{00000000-0006-0000-0300-000021000000}">
      <text>
        <r>
          <rPr>
            <b/>
            <sz val="9"/>
            <color indexed="81"/>
            <rFont val="Tahoma"/>
            <family val="2"/>
          </rPr>
          <t>HNARVAEZ:</t>
        </r>
        <r>
          <rPr>
            <sz val="9"/>
            <color indexed="81"/>
            <rFont val="Tahoma"/>
            <family val="2"/>
          </rPr>
          <t xml:space="preserve">
El resumen narrativo de los Componentes debe ser redactado con la sintaxis: 
Producto terminado o Servicio Proporcionado + Verbo en pasado participio.</t>
        </r>
      </text>
    </comment>
    <comment ref="J36" authorId="1" shapeId="0" xr:uid="{00000000-0006-0000-0300-000022000000}">
      <text>
        <r>
          <rPr>
            <b/>
            <sz val="9"/>
            <color indexed="81"/>
            <rFont val="Tahoma"/>
            <family val="2"/>
          </rPr>
          <t>HNARVAEZ:</t>
        </r>
        <r>
          <rPr>
            <sz val="9"/>
            <color indexed="81"/>
            <rFont val="Tahoma"/>
            <family val="2"/>
          </rPr>
          <t xml:space="preserve">
El resumen narrativo de las Actividades debe ser redactado con la sintaxis:
Sustantivo derivado de un verbo + complemento.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Marrufo</author>
    <author>javier.marrufo</author>
  </authors>
  <commentList>
    <comment ref="G50" authorId="0" shapeId="0" xr:uid="{75E92812-999C-4970-A1F8-B05714B8181F}">
      <text>
        <r>
          <rPr>
            <b/>
            <sz val="9"/>
            <color indexed="81"/>
            <rFont val="Tahoma"/>
            <family val="2"/>
          </rPr>
          <t>Javier Marrufo:</t>
        </r>
        <r>
          <rPr>
            <sz val="9"/>
            <color indexed="81"/>
            <rFont val="Tahoma"/>
            <family val="2"/>
          </rPr>
          <t xml:space="preserve">
Promedio a agosto 8 meses</t>
        </r>
      </text>
    </comment>
    <comment ref="L50" authorId="0" shapeId="0" xr:uid="{1B7DDF93-FC62-4C6C-817E-E38462C29E22}">
      <text>
        <r>
          <rPr>
            <b/>
            <sz val="9"/>
            <color indexed="81"/>
            <rFont val="Tahoma"/>
            <family val="2"/>
          </rPr>
          <t>Javier Marrufo:</t>
        </r>
        <r>
          <rPr>
            <sz val="9"/>
            <color indexed="81"/>
            <rFont val="Tahoma"/>
            <family val="2"/>
          </rPr>
          <t xml:space="preserve">
presup  proyectado de costo servicios menos agua, vigilancia y mto pozos / 12 meses</t>
        </r>
      </text>
    </comment>
    <comment ref="K63" authorId="1" shapeId="0" xr:uid="{00000000-0006-0000-0400-000001000000}">
      <text>
        <r>
          <rPr>
            <b/>
            <sz val="9"/>
            <color indexed="81"/>
            <rFont val="Tahoma"/>
            <family val="2"/>
          </rPr>
          <t>javier.marrufo:</t>
        </r>
        <r>
          <rPr>
            <sz val="9"/>
            <color indexed="81"/>
            <rFont val="Tahoma"/>
            <family val="2"/>
          </rPr>
          <t xml:space="preserve">
Datos del prespuesto proyectado para 2020
</t>
        </r>
      </text>
    </comment>
    <comment ref="K70" authorId="1" shapeId="0" xr:uid="{00000000-0006-0000-0400-000002000000}">
      <text>
        <r>
          <rPr>
            <b/>
            <sz val="9"/>
            <color indexed="81"/>
            <rFont val="Tahoma"/>
            <family val="2"/>
          </rPr>
          <t>javier.marrufo:</t>
        </r>
        <r>
          <rPr>
            <sz val="9"/>
            <color indexed="81"/>
            <rFont val="Tahoma"/>
            <family val="2"/>
          </rPr>
          <t xml:space="preserve">
Datos del prespuesto proyectado para el 2020
</t>
        </r>
      </text>
    </comment>
    <comment ref="K77" authorId="1" shapeId="0" xr:uid="{00000000-0006-0000-0400-000003000000}">
      <text>
        <r>
          <rPr>
            <b/>
            <sz val="9"/>
            <color indexed="81"/>
            <rFont val="Tahoma"/>
            <family val="2"/>
          </rPr>
          <t>javier.marrufo:</t>
        </r>
        <r>
          <rPr>
            <sz val="9"/>
            <color indexed="81"/>
            <rFont val="Tahoma"/>
            <family val="2"/>
          </rPr>
          <t xml:space="preserve">
Datos de infraestructura en prespuesto proyectado 
</t>
        </r>
      </text>
    </comment>
  </commentList>
</comments>
</file>

<file path=xl/sharedStrings.xml><?xml version="1.0" encoding="utf-8"?>
<sst xmlns="http://schemas.openxmlformats.org/spreadsheetml/2006/main" count="1239" uniqueCount="648">
  <si>
    <t>Nombre del Indicador</t>
  </si>
  <si>
    <t>Meta</t>
  </si>
  <si>
    <t>Porcentaje</t>
  </si>
  <si>
    <t>Que Mide?</t>
  </si>
  <si>
    <t>Mide la proporción, entre dos variables con una misma unidad de medida, en el mismo período de tiempo.</t>
  </si>
  <si>
    <t>Promedio Porcentual</t>
  </si>
  <si>
    <t>Razón entre dos variables con unidades de medida diferentes, y en un mismo período de tiempo y el resultado se expresa en porcentaje.</t>
  </si>
  <si>
    <t>Razón entre dos variables con unidades de medida diferentes, y en un mismo período de tiempo y cuyo resultado se expresa en valor absoluto.</t>
  </si>
  <si>
    <r>
      <rPr>
        <b/>
        <sz val="9"/>
        <color theme="1"/>
        <rFont val="Calibri"/>
        <family val="2"/>
        <scheme val="minor"/>
      </rPr>
      <t>Promedio</t>
    </r>
    <r>
      <rPr>
        <sz val="9"/>
        <color theme="1"/>
        <rFont val="Calibri"/>
        <family val="2"/>
        <scheme val="minor"/>
      </rPr>
      <t xml:space="preserve"> horas, calificación, etc.</t>
    </r>
  </si>
  <si>
    <t>Crecimiento o Participación comparando la misma variable pero en períodos diferentes.</t>
  </si>
  <si>
    <t>Variables del Valor Meta</t>
  </si>
  <si>
    <t>Porcentaje de…</t>
  </si>
  <si>
    <t>Promedio de…</t>
  </si>
  <si>
    <t>Verificación de metas de Indicadores</t>
  </si>
  <si>
    <t>Tasa de Variación de …</t>
  </si>
  <si>
    <t>Tasa de Variación Porcentual</t>
  </si>
  <si>
    <t>Alineación al Plan Estatal de Desarrollo</t>
  </si>
  <si>
    <t xml:space="preserve"> </t>
  </si>
  <si>
    <t xml:space="preserve">Variables </t>
  </si>
  <si>
    <t>Resultado</t>
  </si>
  <si>
    <t>ANEXO --- Clasificación de los Indicadores</t>
  </si>
  <si>
    <t>PROGRAMA</t>
  </si>
  <si>
    <t>ALINEACIÓN</t>
  </si>
  <si>
    <t>PLAN ESTATAL DE DESARROLLO 2010-2016</t>
  </si>
  <si>
    <t>PROGRAMA SECTORIAL</t>
  </si>
  <si>
    <t>EJE</t>
  </si>
  <si>
    <t>OBJETIVO</t>
  </si>
  <si>
    <t>MATRIZ DE INDICADORES</t>
  </si>
  <si>
    <t>NIVELES</t>
  </si>
  <si>
    <t>RESUMEN
NARRATIVO
(Objetivos)</t>
  </si>
  <si>
    <t>INDICADORES</t>
  </si>
  <si>
    <t>FUENTES DE INFORMACIÓN</t>
  </si>
  <si>
    <t>MEDIOS DE VERIFICACIÓN</t>
  </si>
  <si>
    <t>SUPUESTOS</t>
  </si>
  <si>
    <t>Nombre
 del Indicador</t>
  </si>
  <si>
    <t>Descripción
 del Indicador</t>
  </si>
  <si>
    <t>Tipo
 de Indicador</t>
  </si>
  <si>
    <t>Dimensión del Indicador</t>
  </si>
  <si>
    <t>Fórmula
 del Indicador</t>
  </si>
  <si>
    <t>Descripción
 de la fórmula</t>
  </si>
  <si>
    <t>Frecuencia de Medición</t>
  </si>
  <si>
    <t>Unidad Medida
Variable</t>
  </si>
  <si>
    <t>Línea Base</t>
  </si>
  <si>
    <r>
      <rPr>
        <b/>
        <sz val="10"/>
        <color theme="0"/>
        <rFont val="Calibri"/>
        <family val="2"/>
      </rPr>
      <t>FIN</t>
    </r>
    <r>
      <rPr>
        <sz val="10"/>
        <color theme="0"/>
        <rFont val="Calibri"/>
        <family val="2"/>
        <scheme val="minor"/>
      </rPr>
      <t xml:space="preserve">
Objetivo superior a cuyo logro el programa contribuirá de manera significativa</t>
    </r>
  </si>
  <si>
    <t>C01</t>
  </si>
  <si>
    <t>C02</t>
  </si>
  <si>
    <t>C0101</t>
  </si>
  <si>
    <t>C0102</t>
  </si>
  <si>
    <t>C0201</t>
  </si>
  <si>
    <t>Definición
 del 
Programa</t>
  </si>
  <si>
    <t>Programa</t>
  </si>
  <si>
    <t>Beneficiarios del Programa</t>
  </si>
  <si>
    <t>Datos del Programa Presupuestario</t>
  </si>
  <si>
    <t>Ente Público</t>
  </si>
  <si>
    <t>Valores iniciales</t>
  </si>
  <si>
    <t>Valores programados</t>
  </si>
  <si>
    <t xml:space="preserve">FORMATO PARA LA ELABORACIÓN DE LA MATRIZ DE INDICADORES PARA RESULTADOS </t>
  </si>
  <si>
    <r>
      <rPr>
        <b/>
        <sz val="26"/>
        <color theme="1"/>
        <rFont val="Calibri"/>
        <family val="2"/>
        <scheme val="minor"/>
      </rPr>
      <t>Secretaría de Hacienda</t>
    </r>
    <r>
      <rPr>
        <b/>
        <sz val="24"/>
        <color theme="1"/>
        <rFont val="Calibri"/>
        <family val="2"/>
        <scheme val="minor"/>
      </rPr>
      <t xml:space="preserve">
Coordinación de PbR y Sistema de Evaluación del Desempeño</t>
    </r>
    <r>
      <rPr>
        <b/>
        <sz val="14"/>
        <color theme="1"/>
        <rFont val="Calibri"/>
        <family val="2"/>
        <scheme val="minor"/>
      </rPr>
      <t xml:space="preserve">
</t>
    </r>
    <r>
      <rPr>
        <b/>
        <sz val="22"/>
        <color theme="1"/>
        <rFont val="Calibri"/>
        <family val="2"/>
        <scheme val="minor"/>
      </rPr>
      <t>Departamento de Programación Orientada a Resultados</t>
    </r>
  </si>
  <si>
    <t>Departamento de Presupuesto</t>
  </si>
  <si>
    <t>Departamento de Programación 
Orientada a Resultados</t>
  </si>
  <si>
    <t>FIRMAS</t>
  </si>
  <si>
    <t>Reponsable
 del Programa Presupuestario</t>
  </si>
  <si>
    <t>Departamento de Entidades
Paraestatales</t>
  </si>
  <si>
    <t>ESTIMULAR LOS PROYECTOS QUE FORTALECEN Y APOYAN EL CRECIMIENTO Y LA PROMOCIÓN DEL DESARROLLO ECONÓMICO DEL ESTADO</t>
  </si>
  <si>
    <t>EMPRESAS INSTALADAS DENTRO DE LOS PARQUES INDUSTRIALES</t>
  </si>
  <si>
    <t>ITAE_Año actual= Indice trimestral de actividad económica (ITAE)</t>
  </si>
  <si>
    <t>ITAE_Año anterior= Indice trimestral de actividad económica (ITAE)</t>
  </si>
  <si>
    <t>Estratégico</t>
  </si>
  <si>
    <t>Eficacia</t>
  </si>
  <si>
    <t>Anual</t>
  </si>
  <si>
    <t>Indicadores</t>
  </si>
  <si>
    <t>ITAE 4/2017</t>
  </si>
  <si>
    <t>Incremento</t>
  </si>
  <si>
    <t>Valor de variables estimadas meta sexenal     PROPOSITO</t>
  </si>
  <si>
    <t>EB</t>
  </si>
  <si>
    <t>EC</t>
  </si>
  <si>
    <t xml:space="preserve">METAS </t>
  </si>
  <si>
    <t>METAS SEXENALES</t>
  </si>
  <si>
    <t>COMPONENTE 1</t>
  </si>
  <si>
    <t>COMPONENTE 2</t>
  </si>
  <si>
    <t>Parque Industrial Aeropuerto</t>
  </si>
  <si>
    <t>Parque Industrial Cuauhtémoc</t>
  </si>
  <si>
    <t>Parque Industrial Paquimé</t>
  </si>
  <si>
    <t>EXTRAIDOS</t>
  </si>
  <si>
    <t>FACTURADOS</t>
  </si>
  <si>
    <t>MF</t>
  </si>
  <si>
    <t>ME</t>
  </si>
  <si>
    <t>Total</t>
  </si>
  <si>
    <t>ACTIVIDAD 1.1</t>
  </si>
  <si>
    <t>Vigilancia</t>
  </si>
  <si>
    <t>ACTIVIDAD 2.1</t>
  </si>
  <si>
    <t>Mantenimiento</t>
  </si>
  <si>
    <t xml:space="preserve">Ejercido admon programas </t>
  </si>
  <si>
    <t xml:space="preserve">Ejercido total gastos y costos </t>
  </si>
  <si>
    <t>ITAE 4/2021</t>
  </si>
  <si>
    <t>ITAE 4/2020</t>
  </si>
  <si>
    <t>ITAE 4/2018</t>
  </si>
  <si>
    <t>1%</t>
  </si>
  <si>
    <t>Estadísticas oficiales de INEGI, página de internet: www.inegi.org.mx/sistemas/bie. Indicadores economicos de coyuntura/ITAEE/series originales/total/indice/chihuahua</t>
  </si>
  <si>
    <t>Captación de inversión en el estado.</t>
  </si>
  <si>
    <t>Porcentaje del nivel de satisfacción de los usuarios de los parques industriales</t>
  </si>
  <si>
    <t>(EB/EC) x 100</t>
  </si>
  <si>
    <t>EB= Encuestas calificadas como bueno</t>
  </si>
  <si>
    <t>EC= Encuestas contestadas</t>
  </si>
  <si>
    <t>Calidad</t>
  </si>
  <si>
    <t>Encuestas</t>
  </si>
  <si>
    <t>Valores de variables para meta sexenal al 2021</t>
  </si>
  <si>
    <t>100</t>
  </si>
  <si>
    <r>
      <rPr>
        <b/>
        <sz val="10"/>
        <rFont val="Calibri"/>
        <family val="2"/>
      </rPr>
      <t>PROPOSITO</t>
    </r>
    <r>
      <rPr>
        <sz val="10"/>
        <rFont val="Calibri"/>
        <family val="2"/>
        <scheme val="minor"/>
      </rPr>
      <t xml:space="preserve">
situación deseada (objetivo del programa)</t>
    </r>
  </si>
  <si>
    <r>
      <t xml:space="preserve">COMPONENTES
</t>
    </r>
    <r>
      <rPr>
        <sz val="10"/>
        <rFont val="Calibri"/>
        <family val="2"/>
        <scheme val="minor"/>
      </rPr>
      <t xml:space="preserve">Productos o Servicios que produce y entrega el programa
</t>
    </r>
    <r>
      <rPr>
        <b/>
        <sz val="10"/>
        <rFont val="Calibri"/>
        <family val="2"/>
        <scheme val="minor"/>
      </rPr>
      <t>ACTIVIDADES</t>
    </r>
    <r>
      <rPr>
        <sz val="10"/>
        <rFont val="Calibri"/>
        <family val="2"/>
        <scheme val="minor"/>
      </rPr>
      <t xml:space="preserve">
Son las principales acciones emprendidas mediante las cuales se movilizan los insumos para generar los Componentes que produce y entrega el programa
</t>
    </r>
  </si>
  <si>
    <t>PICH/ Encuestas realizadas a los usuarios y reportes internos</t>
  </si>
  <si>
    <t>Contar con la respuesta a las encuestas de satisfacción y contar con empresas prestadoras de servicios</t>
  </si>
  <si>
    <t>Porcentaje de ejecución del presupuesto asignado para mantenimiento y operación de parques industriales con respecto al presupuesto autorizado.</t>
  </si>
  <si>
    <t>(PSE / PSA) x 100</t>
  </si>
  <si>
    <t>PSE= Presupuesto para servicios ejercido</t>
  </si>
  <si>
    <t>PSA= Presupuesto para servicios autorizado</t>
  </si>
  <si>
    <t>Gestión</t>
  </si>
  <si>
    <t>Economía</t>
  </si>
  <si>
    <t>Pesos</t>
  </si>
  <si>
    <t>100%</t>
  </si>
  <si>
    <t>PICH/ Información del departamento administrativo</t>
  </si>
  <si>
    <t>Contar con empresas de servicios solventes</t>
  </si>
  <si>
    <t>C0103</t>
  </si>
  <si>
    <t>Costo de los servicios de vigilancia por hectárea de los parques industriales</t>
  </si>
  <si>
    <t>(CV / H)</t>
  </si>
  <si>
    <t>Eficiencia</t>
  </si>
  <si>
    <t>Hectáreas</t>
  </si>
  <si>
    <t>Ejercido en Costo de Servicios</t>
  </si>
  <si>
    <t>Presupuesto Anual en Costo de Servicios</t>
  </si>
  <si>
    <t>PSE</t>
  </si>
  <si>
    <t>PSA</t>
  </si>
  <si>
    <t>Complejo Industrial Chihuahua</t>
  </si>
  <si>
    <t>Parque Industrial Chihuahua Sur</t>
  </si>
  <si>
    <t>Costo mensual</t>
  </si>
  <si>
    <t>Hectáreas ocupadas</t>
  </si>
  <si>
    <t>Costo x Ha</t>
  </si>
  <si>
    <t>CV= Costo mensual de los servicios de vigilancia</t>
  </si>
  <si>
    <t>ACTIVIDAD 1.2</t>
  </si>
  <si>
    <t>PICH / Información del departamento administrativo y de atención a usuarios</t>
  </si>
  <si>
    <t>Costo de los servicios de mantenimiento por hectárea de los parques industriales</t>
  </si>
  <si>
    <t>(CM / H)</t>
  </si>
  <si>
    <t>CM= Costo mensual de mantenimiento de parques</t>
  </si>
  <si>
    <t>H= Número de hectáreas ocupadas</t>
  </si>
  <si>
    <t>Has. ocupadas</t>
  </si>
  <si>
    <t>ACTIVIDAD 1.3</t>
  </si>
  <si>
    <t xml:space="preserve">Metros cúbicos de agua </t>
  </si>
  <si>
    <t>596</t>
  </si>
  <si>
    <t>Contar con suficientes empresas instaladas en los parques industriales</t>
  </si>
  <si>
    <t>Porcentaje de metros cúbicos de agua facturados contra metros cúbicos extraídos de los pozos</t>
  </si>
  <si>
    <t>(MF / ME) x 100</t>
  </si>
  <si>
    <t>MF= Metros cúbicos de agua facturados</t>
  </si>
  <si>
    <t>ME= Metros cúbicos de agua extraídos</t>
  </si>
  <si>
    <t>Metros cúbicos</t>
  </si>
  <si>
    <t>ACTIVIDAD 1.3 AGUA</t>
  </si>
  <si>
    <t>90%</t>
  </si>
  <si>
    <t>PICH / Información del departamento atención a usuarios</t>
  </si>
  <si>
    <t>PICH / Información del departamento de atención a usuarios</t>
  </si>
  <si>
    <t>Contar con el suministro por parte de la C.N.A.</t>
  </si>
  <si>
    <t>Porcentaje de la inversión en infraestructura desarrollada con respecto a la infraestructura programada</t>
  </si>
  <si>
    <t>(ID / IP) x 100</t>
  </si>
  <si>
    <t xml:space="preserve">Valor de variables estimadas meta sexenal   </t>
  </si>
  <si>
    <t>Infraestructura desarrollada</t>
  </si>
  <si>
    <t>ID</t>
  </si>
  <si>
    <t>IP</t>
  </si>
  <si>
    <t xml:space="preserve">PICH / Información del departamento administrativo </t>
  </si>
  <si>
    <t>PICH / Información del departamento administrativo</t>
  </si>
  <si>
    <t>Contar con proveedores de bienes y servicios solventes</t>
  </si>
  <si>
    <t>Porcentaje de gastos ejercidos en administración con respecto al total del presupuesto ejercido en administración y servicios de parques</t>
  </si>
  <si>
    <t>(GA / GT) x 100</t>
  </si>
  <si>
    <t>GA= Gastos de administración ejercidos</t>
  </si>
  <si>
    <t>GT= Gastos totales ejercidos</t>
  </si>
  <si>
    <t>Contar con suficentes empresas de bienes y servicios</t>
  </si>
  <si>
    <t>SERVICIO / EMPRESA</t>
  </si>
  <si>
    <t>MANTENIMIENTO, VIGILANCIA Y AGUA</t>
  </si>
  <si>
    <t>MANTENIMIENTO Y AGUA</t>
  </si>
  <si>
    <t>MANTENIMIENTO Y VIGILANCIA</t>
  </si>
  <si>
    <t>MANTENIMIENTO</t>
  </si>
  <si>
    <t>AGUA</t>
  </si>
  <si>
    <t>TOTAL</t>
  </si>
  <si>
    <t>EMPRESAS SIN SERVICIOS</t>
  </si>
  <si>
    <t>EMPRESA</t>
  </si>
  <si>
    <t>AGUA, MANTENIMIENTO Y VIGILANCIA</t>
  </si>
  <si>
    <t>Aceros Levinson, SA de CV</t>
  </si>
  <si>
    <t>Accudyn de México, S de RL de CV</t>
  </si>
  <si>
    <t>AB Pollo, SA de CV</t>
  </si>
  <si>
    <t>Parque Industrial Paquime</t>
  </si>
  <si>
    <t>Aditivos y Recubrimientos Técnicos, SA</t>
  </si>
  <si>
    <t>Administracion y Consultorías de Chihuahua, SA de CV</t>
  </si>
  <si>
    <t>Administración Centro Comercial Chihuahua, SA de CV</t>
  </si>
  <si>
    <t>T O T A L</t>
  </si>
  <si>
    <t>Agri Estrella, S de RL de CV</t>
  </si>
  <si>
    <t>Agua y Hielo Purificados, SA de CV</t>
  </si>
  <si>
    <t>Total de empresas en parques del estado</t>
  </si>
  <si>
    <t>Alejandro Leyva Reyes</t>
  </si>
  <si>
    <t>públicos y privados</t>
  </si>
  <si>
    <t>Alejandro Medina Martínez</t>
  </si>
  <si>
    <t>Agua</t>
  </si>
  <si>
    <t>Alestra, S de RL de CV</t>
  </si>
  <si>
    <t>Admón programas</t>
  </si>
  <si>
    <t>Altec Electronica Chihuahua, SA de CV</t>
  </si>
  <si>
    <t>American Beef, SA de CV</t>
  </si>
  <si>
    <t>Ana Bertha Margarita de la Garza Lascuraín</t>
  </si>
  <si>
    <t>Ana Margarita S PR de RL de CV</t>
  </si>
  <si>
    <t>Arnoldo Valencia Ortiz</t>
  </si>
  <si>
    <t>Arrendamientos Arma, SA de CV</t>
  </si>
  <si>
    <t>Arrow Internacional de Chihuahua, SA de CV</t>
  </si>
  <si>
    <t>Arturo Federico Rico Granillo</t>
  </si>
  <si>
    <t>Asociación de Maquiladoras y Exp. De Chihuahua, AC</t>
  </si>
  <si>
    <t>Auto Fletera de Chihuahua SA de CV</t>
  </si>
  <si>
    <t>Automatización y Tecnología Mexicana SA de CV</t>
  </si>
  <si>
    <t>Autotransportes del Real SA de CV</t>
  </si>
  <si>
    <t>Autotransportres de Carga Tres Guerras SA de CV</t>
  </si>
  <si>
    <t>Autronic, SA de CV</t>
  </si>
  <si>
    <t>Axis Arquitectura, SA de CV</t>
  </si>
  <si>
    <t>Bachoco SA de CV</t>
  </si>
  <si>
    <t xml:space="preserve">Banco del Bajío, SA </t>
  </si>
  <si>
    <t>Banco Nacional de México, S.A</t>
  </si>
  <si>
    <t>Bebidas Purificadas, S de RL de CV</t>
  </si>
  <si>
    <t>Bienes Raices Lom, SA de CV</t>
  </si>
  <si>
    <t>Bimbo, SA de CV</t>
  </si>
  <si>
    <t>Bio Pappel Products, SA de CV</t>
  </si>
  <si>
    <t>Bourns de México S de RL de CV</t>
  </si>
  <si>
    <t>Grupo Yazaki, SA de CV</t>
  </si>
  <si>
    <t>Cadena Comercial OXXO, SA de CV</t>
  </si>
  <si>
    <t>Oxxo Express, SA de CV</t>
  </si>
  <si>
    <t>Cadisa, SA de CV</t>
  </si>
  <si>
    <t>Canplast México SA de CV</t>
  </si>
  <si>
    <t>Carlirsle Productos de México, S de RL de CV</t>
  </si>
  <si>
    <t>Casa Licorera FAGOM, SA de CV</t>
  </si>
  <si>
    <t>Casa Myers, SA</t>
  </si>
  <si>
    <t>Centro de Investigación en Materiales Avanzados</t>
  </si>
  <si>
    <t>Centro de Servicios Metrologicos, S de RL de CV</t>
  </si>
  <si>
    <t>Century Mold México, S de RL de CV</t>
  </si>
  <si>
    <t>Cessna México, S de RL de CV</t>
  </si>
  <si>
    <t>Chihuahua Meat Visa Qualitty, SA de CV</t>
  </si>
  <si>
    <t>Cía de Teléfonos y Bienes Raíces SA de CV</t>
  </si>
  <si>
    <t>Come Camila D1, SA de CV</t>
  </si>
  <si>
    <t>Comercializadora de Lacteos y Derivados SA de CV</t>
  </si>
  <si>
    <t>Comercializadora y Desarrolladora del Norte Sa de CV</t>
  </si>
  <si>
    <t>Comisión Federal de Electricidad</t>
  </si>
  <si>
    <t>Consolidated Medical Equipmet Company S de RL de CV</t>
  </si>
  <si>
    <t>Construcciones Nirvana, SA de CV</t>
  </si>
  <si>
    <t>Constructora Adobe, SA de CV</t>
  </si>
  <si>
    <t>Constructora y Proveedora Ferretodo, SA de CV</t>
  </si>
  <si>
    <t>Controladora IDEA, SA de CV</t>
  </si>
  <si>
    <t xml:space="preserve">  </t>
  </si>
  <si>
    <t>Corporación Electromecanica de Chihuahua, SA de CV</t>
  </si>
  <si>
    <t>Corporativo AGA, SA de CV</t>
  </si>
  <si>
    <t>Demo Technic,S de RL de CV</t>
  </si>
  <si>
    <t>Desarrollo de Ingenieria y Contratación, SA de CV</t>
  </si>
  <si>
    <t>Deutsche Bank México, SA</t>
  </si>
  <si>
    <t>DHL Express México, SA de CV</t>
  </si>
  <si>
    <t>Digital Applicance Controls de Mexico, SA de CV</t>
  </si>
  <si>
    <t>Distribuidor Mobile Hidraulico e Industrial, SA de CV</t>
  </si>
  <si>
    <t>Distribuidora de Cervezas Modelo en Chihuahua, SA de CV</t>
  </si>
  <si>
    <t>Don Miguel Transportes S de RL de CV</t>
  </si>
  <si>
    <t>DSV AIR &amp; SEA, SA DE CV</t>
  </si>
  <si>
    <t>Durabox de Chihuahua S de RL de CV</t>
  </si>
  <si>
    <t>Energold de México, SA de CV</t>
  </si>
  <si>
    <t>Empaques el Paraiso, S de RLMI</t>
  </si>
  <si>
    <t>Equipos Osenal, SA de CV</t>
  </si>
  <si>
    <t>Estapack SAPI de CV</t>
  </si>
  <si>
    <t>ETTCOM, SA DE CV</t>
  </si>
  <si>
    <t>EUROMOLDURAS, SA DE CV</t>
  </si>
  <si>
    <t>Express Tres Fronteras, SA de CV</t>
  </si>
  <si>
    <t>F/1622 FIBRA MACQUARIE MEXICO</t>
  </si>
  <si>
    <t>Fabricas de Jabón La Corona, SA de CV</t>
  </si>
  <si>
    <t>Factoria Industrial, SA de CV</t>
  </si>
  <si>
    <t>FAMSA MEXICO, SA DE CV</t>
  </si>
  <si>
    <t>Farmacia Guadalajara, SA de CV</t>
  </si>
  <si>
    <t>FASE Chihuahua, SA de CV</t>
  </si>
  <si>
    <t>Ferbaq Ferreteria, SA de CV</t>
  </si>
  <si>
    <t>Fideicomiso F/00291</t>
  </si>
  <si>
    <t>Fideicomiso F/00335</t>
  </si>
  <si>
    <t>Fideicomiso Número F/129</t>
  </si>
  <si>
    <t>Fletes Astro SA de CV</t>
  </si>
  <si>
    <t>Fletes México Chihuahua,SA de CV</t>
  </si>
  <si>
    <t>Fletes Sotelo SA de CV</t>
  </si>
  <si>
    <t>Ford Motor Company. S.A. de C.V.</t>
  </si>
  <si>
    <t>Florinda Chávez Renova</t>
  </si>
  <si>
    <t>F-R Tecnologías de Flujo, SA de CV</t>
  </si>
  <si>
    <t>Frugasa, SA de CV</t>
  </si>
  <si>
    <t>Fruver, SA de CV</t>
  </si>
  <si>
    <t>Gala Diseño en Muebles, SA de CV</t>
  </si>
  <si>
    <t>Gastronomicas Smokehouse México, SA de CV</t>
  </si>
  <si>
    <t>GCC Concreto, SA de CV</t>
  </si>
  <si>
    <t>GEN Industrial, SA de CV</t>
  </si>
  <si>
    <t>Global Products Co. SA de CV</t>
  </si>
  <si>
    <t>Gobierno de Estado de Chihuahua/ Recaudación</t>
  </si>
  <si>
    <t>Grainger, SA de CV</t>
  </si>
  <si>
    <t>Graficos y Corrugados de Parral, SA de CV</t>
  </si>
  <si>
    <t>Gruas Hidráulicas y Viajeras &amp; Co. S de RL de CV</t>
  </si>
  <si>
    <t>Grupo American Industries, SA de CV</t>
  </si>
  <si>
    <t>Grupo American Industries, SA de CV (CAV)</t>
  </si>
  <si>
    <t>Grupo American Industries, SA de CV (CAV ICE)</t>
  </si>
  <si>
    <t>Grupo American Industries, SA de CV (Metal Finishing Co)</t>
  </si>
  <si>
    <t>Grupo American Industries, SA de CV (L3)</t>
  </si>
  <si>
    <t>Grupo American Industries, SA de CV (ADS)</t>
  </si>
  <si>
    <t>Southco, S de RL de CV</t>
  </si>
  <si>
    <t>Grupo Amex SA de CV</t>
  </si>
  <si>
    <t>Grupo Comercial de México, SA de CV</t>
  </si>
  <si>
    <t>Grupo Calibeb, SA de CV</t>
  </si>
  <si>
    <t>Grupo Empresarial Podelsa, SA de CV</t>
  </si>
  <si>
    <t>Grupo Pasan de Chihuahua, SA de CV</t>
  </si>
  <si>
    <t>Grupo OR Diseño y Construccion, SA de CV</t>
  </si>
  <si>
    <t>Grupo TBGas SA de CV</t>
  </si>
  <si>
    <t>Hawker Beech de México, S de RL de CV</t>
  </si>
  <si>
    <t>Helm de México, SA</t>
  </si>
  <si>
    <t>Herme´s y Asociados, SA de CV</t>
  </si>
  <si>
    <t>Hidrotecnología Ecologica, SA de CV</t>
  </si>
  <si>
    <t>Hiscomex, SA de CV</t>
  </si>
  <si>
    <t>Honeywell Manufacturas de Chihuahua, S de RL de CV</t>
  </si>
  <si>
    <t>Honeywell Centro de Investigación y Desarrollo,  S de RL</t>
  </si>
  <si>
    <t>Importaciones La Llamarada, SA de CV</t>
  </si>
  <si>
    <t>Impresos y Artículos de Publicidad SA de CV (planta 1)</t>
  </si>
  <si>
    <t>Impresos y Artículos de Publicidad SA de CV (planta 2)</t>
  </si>
  <si>
    <t>Impulsora Sahuayo, SA de CV</t>
  </si>
  <si>
    <t>INDICON, SA de CV</t>
  </si>
  <si>
    <t>Industria Lite de Chihuahua, S de RL MI</t>
  </si>
  <si>
    <t>Industrias Unidas, SA de CV</t>
  </si>
  <si>
    <t>Ingeniería y Diseño Van, SA de CV</t>
  </si>
  <si>
    <t>Inmobiliaria CC SA de CV</t>
  </si>
  <si>
    <t>Inmobiliaria Comercial Intermex, SA de CV</t>
  </si>
  <si>
    <t>Inmobiliaria Los Berrendos, SA de CV</t>
  </si>
  <si>
    <t>Inmobiliaria Madoz SA de CV</t>
  </si>
  <si>
    <t>inmobiliaria Madoz SA de CV (Escuela de Chefs)</t>
  </si>
  <si>
    <t>Inmobiliaria Tomas Valles Vivar SA de CV</t>
  </si>
  <si>
    <t>Inmuebles Urbe SA de CV</t>
  </si>
  <si>
    <t>Integrated International Services, S de RL de CV</t>
  </si>
  <si>
    <t>Intermex Manufactura de Chihuahua, SA de CV</t>
  </si>
  <si>
    <t>Intermex Manufactura de Chihuahua, SA de CV (Manoir)</t>
  </si>
  <si>
    <t>Intermex Manufactura de Chihuahua, SA de CV (NIFCO)</t>
  </si>
  <si>
    <t>Intermex Manufactura de Chihuahua, SA de CV (Zodiac)</t>
  </si>
  <si>
    <t>Internacional de Ceramica, SA de CV</t>
  </si>
  <si>
    <t>International Paper México Company, S de RL de CV</t>
  </si>
  <si>
    <t>IPC Chihuahua, SA de CV</t>
  </si>
  <si>
    <t>ISSSTE</t>
  </si>
  <si>
    <t>Jabil Circuit de Chihuahua, S de RL de CV</t>
  </si>
  <si>
    <t>Javier Morrem Garcia</t>
  </si>
  <si>
    <t>Joel Arturo Payan Monares</t>
  </si>
  <si>
    <t>José A. Amador Hernández</t>
  </si>
  <si>
    <t>José de Jesús Alonso Rodríguez</t>
  </si>
  <si>
    <t>Juan Manuel Rubio Unibe</t>
  </si>
  <si>
    <t>Kalisch Fierro y Acero, SA de CV</t>
  </si>
  <si>
    <t>Key Plastics de México, S de RL de CV</t>
  </si>
  <si>
    <t>Labinal de Chihuahua, SA de CV (planta 1)</t>
  </si>
  <si>
    <t>Labinal de Chihuahua, SA de CV (planta 2)</t>
  </si>
  <si>
    <t>Llantas y Herramientas, SA de CV</t>
  </si>
  <si>
    <t>Lorenzo Eguiarte Tallavas</t>
  </si>
  <si>
    <t>Lorenzo Rafael Porras Moran</t>
  </si>
  <si>
    <t>Luis Carlos Chávez Loya</t>
  </si>
  <si>
    <t>Luis Raúl Porras Delgado</t>
  </si>
  <si>
    <t>Lutron CNC S de RL de CV</t>
  </si>
  <si>
    <t>Mansour Mining Technologies de México, SA de CV</t>
  </si>
  <si>
    <t>Manufacturas Estampadas, SA de CV</t>
  </si>
  <si>
    <t>Manyser Manufacturas y Servicios, SA de CV</t>
  </si>
  <si>
    <t>Maquinaria, SA de CV</t>
  </si>
  <si>
    <t>María Merced de la Torres Jaureguí</t>
  </si>
  <si>
    <t>Marlo Industrias SA de CV</t>
  </si>
  <si>
    <t>Material Constructor, SA de CV</t>
  </si>
  <si>
    <t>MegaConstr Remodelaciones y Construcciones, SA de CV</t>
  </si>
  <si>
    <t>MGS Plastics Chihuahua, SA de CV</t>
  </si>
  <si>
    <t>Minas Guilloyna, SA de CV</t>
  </si>
  <si>
    <t>Minpro, SA de CV</t>
  </si>
  <si>
    <t>Molinos Azteca SA de CV</t>
  </si>
  <si>
    <t>Mueblerías Futurama, SA de CV</t>
  </si>
  <si>
    <t>Muelles y Suspenciones el Dragón SA de CV</t>
  </si>
  <si>
    <t>Nalco de México, S de RL de CV</t>
  </si>
  <si>
    <t>NIFCO DE MÉXICO, S DE RL DE CV</t>
  </si>
  <si>
    <t>Operación Técnica Industrial de Manejo de Almacenes,SA de CV</t>
  </si>
  <si>
    <t>Operaciones Hoteleras de Chihuahua  SA de CV</t>
  </si>
  <si>
    <t>Operadora Futurama S.A. de C.V.</t>
  </si>
  <si>
    <t>Operadora la Sierra, SA de CV</t>
  </si>
  <si>
    <t>Pace Industries de Chihuahua II, SA de CV</t>
  </si>
  <si>
    <t>Pactiv México, S de RL de CV</t>
  </si>
  <si>
    <t>Papelera KIF de México, SA de CV</t>
  </si>
  <si>
    <t>Parque Industrial Juarez, SA de CV</t>
  </si>
  <si>
    <t>Pavimentos de la Laguna,SA de CV</t>
  </si>
  <si>
    <t>Pick-One, SA de CV</t>
  </si>
  <si>
    <t>Plasmatec Metalizaciones SA de CV</t>
  </si>
  <si>
    <t>Plaza San Ignacio, AC</t>
  </si>
  <si>
    <t>Pochteca Materias Primas, SA de CV</t>
  </si>
  <si>
    <t>Pregis México S de RL de CV</t>
  </si>
  <si>
    <t>Productos Chachitos SA de CV</t>
  </si>
  <si>
    <t>Productos de Consumo Z, SA de CV</t>
  </si>
  <si>
    <t>Promotora de Restaurantes de Norte, SA de CV</t>
  </si>
  <si>
    <t>Promotora Industrial GIM, SA de CV</t>
  </si>
  <si>
    <t>Proveedora de Seguridad Industrial de Chihuahua, SA de CV</t>
  </si>
  <si>
    <t>Proveedora de Servicios y Cultura Fisica DABSE, SA de CV</t>
  </si>
  <si>
    <t>Proyecto Pidea KRC F/128</t>
  </si>
  <si>
    <t>Proyecto PIDEA-KRC F/129</t>
  </si>
  <si>
    <t>QUMA SERVICES MEXICO, SA DE CV</t>
  </si>
  <si>
    <t>Recubrimientos Interceramic SA de CV</t>
  </si>
  <si>
    <t>Representaciones Verdes de México, SA de CV</t>
  </si>
  <si>
    <t>Saimexicana, SA de CV</t>
  </si>
  <si>
    <t>SECRETARIA DE TURISMO</t>
  </si>
  <si>
    <t>Sensotek, S de RL de CV</t>
  </si>
  <si>
    <t>Servicio de Administración Tributaria</t>
  </si>
  <si>
    <t>Servicio de Manufactura y Desarrollo, SA de CV (Logistica)</t>
  </si>
  <si>
    <t>Servicio Internacional de Logistica y Transporte, SA de CV</t>
  </si>
  <si>
    <t>Servicio RG SA de CV</t>
  </si>
  <si>
    <t>Servicios de Ingenieria y Calidad ACOR, SA de CV</t>
  </si>
  <si>
    <t>Servicios Garica SA de CV</t>
  </si>
  <si>
    <t>Servicios Gasolineros de México, SA de CV</t>
  </si>
  <si>
    <t>Servicios Integrales Ruta, SA de CV</t>
  </si>
  <si>
    <t>SERVICIOS SWECOMEX, SA DE CV</t>
  </si>
  <si>
    <t>Sistemas y Productos de Señalización S de RL de CV</t>
  </si>
  <si>
    <t>Span de México, SA de CV</t>
  </si>
  <si>
    <t>ST Plastics, S de RL</t>
  </si>
  <si>
    <t>Superior Bright Technologies, S de RL de CV</t>
  </si>
  <si>
    <t>Tanner Maquinas y Herramientas, SA de CV</t>
  </si>
  <si>
    <t>Tecnologia en Maquilados de Chihuahua, SA de CV</t>
  </si>
  <si>
    <t>TBC de México, SA de CV</t>
  </si>
  <si>
    <t>Tomas Ramon Miranda Granillo</t>
  </si>
  <si>
    <t>TP Nearshore, S de RL de CV</t>
  </si>
  <si>
    <t>Tractocamiones Kenworth de Chihuahua, SA de CV</t>
  </si>
  <si>
    <t>Transervicios SA de CV</t>
  </si>
  <si>
    <t>Transpojit, SA de CV</t>
  </si>
  <si>
    <t>Transportation and Cargo Solutions, S de RL de CV</t>
  </si>
  <si>
    <t>Transportes Foraneos y Locales del Río Grande, SA de CV</t>
  </si>
  <si>
    <t>Transportes Julian de Obregon. SA de CV</t>
  </si>
  <si>
    <t>Transportes Soto e Hijos, SA de CV</t>
  </si>
  <si>
    <t>Transportes Thomas, SA de CV</t>
  </si>
  <si>
    <t>TSI Solutions Services S de RL de CV</t>
  </si>
  <si>
    <t>Viakable, SA de CV</t>
  </si>
  <si>
    <t>Viga y Lamina, SA de CV</t>
  </si>
  <si>
    <t>VTC West, SA de CV</t>
  </si>
  <si>
    <t>Wit-Son Carbide de México, SA de CV</t>
  </si>
  <si>
    <t>Xomox Chihuahua SA de CV</t>
  </si>
  <si>
    <t>NOMBRE</t>
  </si>
  <si>
    <t>AGUA Y MANTENIMIENTO</t>
  </si>
  <si>
    <t>Almacenes Distribuidores de la Frontera</t>
  </si>
  <si>
    <t>Alquiladora de Casas, SA de CV</t>
  </si>
  <si>
    <t>Autotanques Nieto, SA de CV</t>
  </si>
  <si>
    <t>Centro de Fabricantes, SA de CV</t>
  </si>
  <si>
    <t>Davol Surgical Innovations, SA de CV</t>
  </si>
  <si>
    <t>Héctor Francisco García Acosta</t>
  </si>
  <si>
    <t>Inmobiliaria Zeta de Cd. Juarez SA de CV</t>
  </si>
  <si>
    <t>Instituto de Apoyo al Desarrollo Tecnológico</t>
  </si>
  <si>
    <t>Manufacturas y Rejillas de México, SA de CV</t>
  </si>
  <si>
    <t>Maquilados Técnicos, SA de CV</t>
  </si>
  <si>
    <t>Operadora Mpal. De Estacionamientos de Cd. Juárez</t>
  </si>
  <si>
    <t>Praxair México, S de RL de CV</t>
  </si>
  <si>
    <t>Repanor de México, SA de CV</t>
  </si>
  <si>
    <t>Supermercados González de Altavista SA de CV</t>
  </si>
  <si>
    <t>Tafi SA de CV</t>
  </si>
  <si>
    <t>Tractocamiones y Refacciones de Chihuahua, SA de CV</t>
  </si>
  <si>
    <t>Tractores y Equipos de Chihuahua, SA de CV</t>
  </si>
  <si>
    <t>FW CKD FIDEICOMISO CIB/2104</t>
  </si>
  <si>
    <t>Arvato de México, SA de CV</t>
  </si>
  <si>
    <t>FW CKD MASTER TRUSTS F/1836</t>
  </si>
  <si>
    <t>Molinos Azteca, SA de CV</t>
  </si>
  <si>
    <t>Desarrollos Inmobiliarios Bermudez, SA de CV</t>
  </si>
  <si>
    <t>Desarrollo Ind. Tarahumara, SA</t>
  </si>
  <si>
    <t>Repuestos del Noroeste, SA de CV</t>
  </si>
  <si>
    <t>Cía. De Telefonos y Bienes Raíces, SA de CV</t>
  </si>
  <si>
    <t>Quiroproductos de Cuauhtemoc, SA de CV</t>
  </si>
  <si>
    <t>Parque Ind. Int. Mexicano, SA de CV</t>
  </si>
  <si>
    <t>Crashmetal FWF de México, S de RL de CV</t>
  </si>
  <si>
    <t>Intermetro de México, S de RL de Cv</t>
  </si>
  <si>
    <t>GCC Concreto SA de CV</t>
  </si>
  <si>
    <t>Leoni Cable, SA de CV</t>
  </si>
  <si>
    <t>Centro de Investigacion en Alimentacion y Desarrollo AC</t>
  </si>
  <si>
    <t>Kalish Chatarra, SA de CV</t>
  </si>
  <si>
    <t>Armando Vega Chavarría</t>
  </si>
  <si>
    <t>Gas Natural de Juarez, SA de CV</t>
  </si>
  <si>
    <t>Kalish Fierro y Acero, SA de CV</t>
  </si>
  <si>
    <t>Sun View Foods, SA de CV</t>
  </si>
  <si>
    <t>Alambrados y Circuitos Electricos, SA de CV</t>
  </si>
  <si>
    <t>Superior Industries de México, S de RL de CV</t>
  </si>
  <si>
    <t>Honeywell Aerospace de México, S de RL de CV</t>
  </si>
  <si>
    <t>Fokker, SA de CV</t>
  </si>
  <si>
    <t>Arnprior,SA de CV</t>
  </si>
  <si>
    <t>INADET</t>
  </si>
  <si>
    <t>Tighitco Latinoamerica, SA de CV</t>
  </si>
  <si>
    <t>Precision Omega, SA de CV</t>
  </si>
  <si>
    <t>Parque American Industries, SA de CV</t>
  </si>
  <si>
    <t>Mexroll México, S.A. de C.V.</t>
  </si>
  <si>
    <t>Victaulic, SA de CV</t>
  </si>
  <si>
    <t>VIGILANCIA</t>
  </si>
  <si>
    <t xml:space="preserve">MANTENIMIENTO </t>
  </si>
  <si>
    <t>ADMÓN PROGRAMAS</t>
  </si>
  <si>
    <t>Accesorios y Maquinaria GAMO, SA de CV</t>
  </si>
  <si>
    <t>Petra Borbon Willis</t>
  </si>
  <si>
    <t>Avitar del Norte, SA de CV</t>
  </si>
  <si>
    <t>Servicios Administrativos OSLO, SA de CV</t>
  </si>
  <si>
    <t>Carlos Enrique Arzate Ontiveros</t>
  </si>
  <si>
    <t>Centro Llantero de Allende, SA de CV</t>
  </si>
  <si>
    <t>Dominguez Htas de México, SA de CV</t>
  </si>
  <si>
    <t>Eplogistica de México, S de RL de CV</t>
  </si>
  <si>
    <t>Farmacias de Similares,SA de CV</t>
  </si>
  <si>
    <t>Fastenal México, SRL de CV</t>
  </si>
  <si>
    <t>Fideicomiso F/2717</t>
  </si>
  <si>
    <t>Gabriela Tanner Armendariz</t>
  </si>
  <si>
    <t>Genesis Servicios y Desarrollos Inmobiliarios, SA de CV</t>
  </si>
  <si>
    <t>Hugo Armando Loya Pliego</t>
  </si>
  <si>
    <t>Meloones Bar &amp; Grill,SA de CV</t>
  </si>
  <si>
    <t>Saúl Arnulfo Ramirez Mendez</t>
  </si>
  <si>
    <t>Samuel López Aguilar</t>
  </si>
  <si>
    <t>Yessica Yasmin Salazar Montes</t>
  </si>
  <si>
    <t>XCF, SA de CV</t>
  </si>
  <si>
    <t>Agroindustrial Miñaca, SPR de RL de CV</t>
  </si>
  <si>
    <t>C0202</t>
  </si>
  <si>
    <t xml:space="preserve">Contribuir a fortalecer la organización y el desarrollo de las capacidades de los sectores productivos del estado para promover un crecimiento sustentable con los mejores ingresos para las y los chihuahuenses, a través de proyectos de infraestructura y servicios para las empresas establecidas en los parques industriales. </t>
  </si>
  <si>
    <t>Mide la variación porcentual que se tenga de un año a otro en la actividad económica del estado, como resultado de un desarrollo económico incrementado.</t>
  </si>
  <si>
    <t>Mide el nivel de satisfacción de los usuarios de los parques industriales a través de la aplicación de encuestas.</t>
  </si>
  <si>
    <t>Mide el porcentaje de ejecución del presupuesto asignado para mantenimiento y operación de parques industriales con respecto al presupuesto autorizado.</t>
  </si>
  <si>
    <t>Mide el costo de los servicios de vigilancia por hectárea de los parques industriales</t>
  </si>
  <si>
    <t>Mide el costo de los servicios de mantenimiento por hectárea de los parques industriales</t>
  </si>
  <si>
    <t>Mide el porcentaje de metros cúbicos de agua facturados contra metros cúbicos extraídos de los pozos</t>
  </si>
  <si>
    <t>Mide el porcentaje de la inversión en infraestructura desarrollada con respecto a la infraestructura programada</t>
  </si>
  <si>
    <t>Mide el porcentaje de gastos ejercidos en administración con respecto al total del presupuesto ejercido en administración y servicios de parques</t>
  </si>
  <si>
    <t>Las empresas establecidas en los parques industriales cuentan con espacios adecuados para la industria avanzada.</t>
  </si>
  <si>
    <t>Servicios a las empresas de los parques industriales prestados</t>
  </si>
  <si>
    <t>Operación del servicio de vigilancia de los parques industriales</t>
  </si>
  <si>
    <t>Operación del servicio de mantenimiento de los parques industriales</t>
  </si>
  <si>
    <t>Operación de pozos y líneas de agua</t>
  </si>
  <si>
    <t>Proyectos de infraestructura en parques y reservas industriales administrados</t>
  </si>
  <si>
    <t>ID= Monto de inversión en infraestructura desarrollada</t>
  </si>
  <si>
    <t>IP= Monto de inversión en infraestructura programada</t>
  </si>
  <si>
    <t>Ejecución de proyectos y recursos del organismo</t>
  </si>
  <si>
    <t>Planeación de proyectos de infraestructura en parques y reservas industriales del organismo</t>
  </si>
  <si>
    <t>Porcentaje de proyectos de infraestructura realizados en parques y reservas industriales del organismo</t>
  </si>
  <si>
    <t>Mide el porcentaje de proyectos infraestructura realizados en parques y reservas industriales del organismo</t>
  </si>
  <si>
    <t>(PIR /PIP) x 100</t>
  </si>
  <si>
    <t>PIR= Proyectos infraestructura en parques y reservas industriales del organismo realizados</t>
  </si>
  <si>
    <t>PIP= Proyectos infraestructura en parques y reservas industriales del organismo programados</t>
  </si>
  <si>
    <t>Proyectos de infraestructura</t>
  </si>
  <si>
    <t>ACTIVIDAD 2.2</t>
  </si>
  <si>
    <t>Número de proyectos realizados</t>
  </si>
  <si>
    <t>Número de proyectos programados</t>
  </si>
  <si>
    <t>PIR</t>
  </si>
  <si>
    <t>PIP</t>
  </si>
  <si>
    <t>Administración de Proyectos y recursos</t>
  </si>
  <si>
    <t>http://www.chihuahua.com.mx/SitioSecretariaEconomia/PBR.ASPX</t>
  </si>
  <si>
    <t>Incremento del Indicador Trimestral de la Actividad Económica (ITAE) del Estado del año actual respecto al ITAE del año anterior</t>
  </si>
  <si>
    <t>(ITAEactual/ITAEanterior)-1*100</t>
  </si>
  <si>
    <t>ITAE 4/2019</t>
  </si>
  <si>
    <t xml:space="preserve">LINEA BASE EN ESTADOS FINANCIEROS </t>
  </si>
  <si>
    <t xml:space="preserve">ID </t>
  </si>
  <si>
    <t xml:space="preserve">IP </t>
  </si>
  <si>
    <t xml:space="preserve">Ejercido en Gastos Administración </t>
  </si>
  <si>
    <t xml:space="preserve">Ejercido en Gastos y Costos </t>
  </si>
  <si>
    <t>Autozone de México, SA de CV</t>
  </si>
  <si>
    <t>Distribuodora Kroma, SA de CV</t>
  </si>
  <si>
    <t>Continental Contitech Chihuahua</t>
  </si>
  <si>
    <t>Alto Terra, SA de CV</t>
  </si>
  <si>
    <t>Soluchef S de RL de CV</t>
  </si>
  <si>
    <t>Instituto Trech S de RLMI</t>
  </si>
  <si>
    <t>Transportes Castores de Baja California, SA de CV</t>
  </si>
  <si>
    <t>Eticolor SA de CV</t>
  </si>
  <si>
    <t>Metecno SA de CV</t>
  </si>
  <si>
    <t>Surtidora Mexicana de Monterrey, SA</t>
  </si>
  <si>
    <t>537</t>
  </si>
  <si>
    <t>Referencia</t>
  </si>
  <si>
    <t>Objetivo</t>
  </si>
  <si>
    <t>Postergada</t>
  </si>
  <si>
    <t>Potencial</t>
  </si>
  <si>
    <t>Población</t>
  </si>
  <si>
    <t>Acumulado al mes</t>
  </si>
  <si>
    <t>11</t>
  </si>
  <si>
    <t>PROMOTORA PARA EL DESARROLLO ECONÓMICO DE CHIHUAHUA</t>
  </si>
  <si>
    <t>2F008C2</t>
  </si>
  <si>
    <t>FOMENTO INDUSTRIAL 2020</t>
  </si>
  <si>
    <t>Linea Base Matriz</t>
  </si>
  <si>
    <t>Valor de variables estimadas para 2020   FIN</t>
  </si>
  <si>
    <t>Linea Base Matriz 2019</t>
  </si>
  <si>
    <t>Valor de variables estimadas para 2020    PROPOSITO</t>
  </si>
  <si>
    <t>LINEAS BASE (EN ARCHIVO ESTADOS FINANCIEROS AGO 2019 )</t>
  </si>
  <si>
    <t xml:space="preserve">Valor de variables estimadas para 2020 </t>
  </si>
  <si>
    <t>LINEAS BASE (EN ARCHIVO COSTO DE SERVICIOS 2016 2017 2018 2019)</t>
  </si>
  <si>
    <t>Ejercido total gastos y costos</t>
  </si>
  <si>
    <t>125.90</t>
  </si>
  <si>
    <t>123</t>
  </si>
  <si>
    <t>2.36%</t>
  </si>
  <si>
    <t>128.43</t>
  </si>
  <si>
    <t>127.16</t>
  </si>
  <si>
    <t>37</t>
  </si>
  <si>
    <t>73</t>
  </si>
  <si>
    <t>50.68%</t>
  </si>
  <si>
    <t>19.57%</t>
  </si>
  <si>
    <t>900.64</t>
  </si>
  <si>
    <t>945.68</t>
  </si>
  <si>
    <t>1878.45</t>
  </si>
  <si>
    <t>1466376.33</t>
  </si>
  <si>
    <t>2460.36</t>
  </si>
  <si>
    <t>1517675</t>
  </si>
  <si>
    <t>1695800</t>
  </si>
  <si>
    <t>89.50%</t>
  </si>
  <si>
    <t>2518263</t>
  </si>
  <si>
    <t>2798070</t>
  </si>
  <si>
    <t>56.53%</t>
  </si>
  <si>
    <t>15860657</t>
  </si>
  <si>
    <t>31626203</t>
  </si>
  <si>
    <t>50.15%</t>
  </si>
  <si>
    <t>41111706</t>
  </si>
  <si>
    <t>126893368</t>
  </si>
  <si>
    <t>32.40%</t>
  </si>
  <si>
    <t>4</t>
  </si>
  <si>
    <t>36.36%</t>
  </si>
  <si>
    <t>Abarrotera Garay Duero de Chihuahua, SA de Cv</t>
  </si>
  <si>
    <t>Alonso García Fernández</t>
  </si>
  <si>
    <t>Ana Cynthi Carmona Molina</t>
  </si>
  <si>
    <t>Armando Maldonado Ramos</t>
  </si>
  <si>
    <t>Arrendondo Logistics SA de CV</t>
  </si>
  <si>
    <t>Autotransportes DUR S de RL de CV</t>
  </si>
  <si>
    <t>Cesar Ramón Posada Romero</t>
  </si>
  <si>
    <t>Desarrollos KARE, SA de CV</t>
  </si>
  <si>
    <t>Diego Fernando Zepeda Escalera</t>
  </si>
  <si>
    <t>Proesmma, SA de CV</t>
  </si>
  <si>
    <t>Denise Michelle Aubry Chacón</t>
  </si>
  <si>
    <t>Conductores y Metalmecanica SA  de CV</t>
  </si>
  <si>
    <t>Orora de México, SA de CV</t>
  </si>
  <si>
    <t>Palomino Rectificaciones, SA de CV</t>
  </si>
  <si>
    <t>IGS Industrial Fund III, SA de CV</t>
  </si>
  <si>
    <t>Empaques y Embalajes Premier, SA de CV</t>
  </si>
  <si>
    <t>Sindicato Nacional de Trabajadores de la Educación Sección 8</t>
  </si>
  <si>
    <t>AFFA TRADE SAPI de CV</t>
  </si>
  <si>
    <t>Ademco Comercial y Centro de Investigación y Desarrollo S de RL de CV</t>
  </si>
  <si>
    <t>Concretos de Chihuahua, SA de CV</t>
  </si>
  <si>
    <t>Fideicomiso CIB/3276</t>
  </si>
  <si>
    <t>GMQ Construcciones SA de CV</t>
  </si>
  <si>
    <t>Helene Teichroeb Wolf</t>
  </si>
  <si>
    <t>Grupo Lara Villalobos, SA de CV</t>
  </si>
  <si>
    <t>Homero Salas Salas</t>
  </si>
  <si>
    <t>Jesús Eduardo Rodríguez Aiza</t>
  </si>
  <si>
    <t>La Cosmopolitana SA de CV</t>
  </si>
  <si>
    <t>Luis Eduardo Arredondo Ruíz</t>
  </si>
  <si>
    <t>Maco Pecan SA de CV</t>
  </si>
  <si>
    <t>Multiservicios Terrazas, SC</t>
  </si>
  <si>
    <t>Quimica Especializada Darr, SA de CV</t>
  </si>
  <si>
    <t>Raúl Villanueva Romero</t>
  </si>
  <si>
    <t>Sinergia y Masivos, SA de CV</t>
  </si>
  <si>
    <t>STO en Servicios S de RL de CV</t>
  </si>
  <si>
    <t>Suministros Eseeni SA de CV</t>
  </si>
  <si>
    <t>Tecnocereales Comerciales S de RLMI</t>
  </si>
  <si>
    <t>Trailers y Servicios de Juarez, SA de CV</t>
  </si>
  <si>
    <t>Transporte Bura de Chihuahua, SA de CV</t>
  </si>
  <si>
    <t>Vive Corazón SA de CV</t>
  </si>
  <si>
    <t>Promotores Mexicano de la Educación AC</t>
  </si>
  <si>
    <t xml:space="preserve">TOTAL EMPRESAS </t>
  </si>
  <si>
    <t>NUMERO DE EMPRESAS DEL SEGUNDO SEMESTRE 2019</t>
  </si>
  <si>
    <t xml:space="preserve">TOTAL  EMPRESAS CON SERVICIOS </t>
  </si>
  <si>
    <t>TOTAL EMPRESAS</t>
  </si>
  <si>
    <t>9</t>
  </si>
  <si>
    <t>84460000</t>
  </si>
  <si>
    <t>50</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</si>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</sst>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 #,##0_-;_-* &quot;-&quot;??_-;_-@_-"/>
    <numFmt numFmtId="167" formatCode="_(&quot;$&quot;* #,##0.00_);_(&quot;$&quot;* \(#,##0.00\);_(&quot;$&quot;* &quot;-&quot;??_);_(@_)"/>
    <numFmt numFmtId="168" formatCode="_(&quot;$&quot;* #,##0_);_(&quot;$&quot;* \(#,##0\);_(&quot;$&quot;* &quot;-&quot;??_);_(@_)"/>
    <numFmt numFmtId="169" formatCode="&quot;$&quot;#,##0.00"/>
    <numFmt numFmtId="170" formatCode="General_)"/>
  </numFmts>
  <fonts count="57">
    <font>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11"/>
      <color rgb="FFFFFF00"/>
      <name val="Calibri"/>
      <family val="2"/>
      <scheme val="minor"/>
    </font>
    <font>
      <sz val="9"/>
      <color theme="0"/>
      <name val="Calibri"/>
      <family val="2"/>
      <scheme val="minor"/>
    </font>
    <font>
      <sz val="10"/>
      <color theme="0"/>
      <name val="Calibri"/>
      <family val="2"/>
      <scheme val="minor"/>
    </font>
    <font>
      <sz val="18"/>
      <color theme="1"/>
      <name val="Calibri"/>
      <family val="2"/>
      <scheme val="minor"/>
    </font>
    <font>
      <sz val="10"/>
      <name val="Arial"/>
      <family val="2"/>
    </font>
    <font>
      <b/>
      <sz val="18"/>
      <color indexed="9"/>
      <name val="Arial"/>
      <family val="2"/>
    </font>
    <font>
      <sz val="8"/>
      <color theme="1"/>
      <name val="Calibri"/>
      <family val="2"/>
      <scheme val="minor"/>
    </font>
    <font>
      <sz val="14"/>
      <color theme="1"/>
      <name val="Arial"/>
      <family val="2"/>
    </font>
    <font>
      <b/>
      <sz val="14"/>
      <color theme="1"/>
      <name val="Calibri"/>
      <family val="2"/>
      <scheme val="minor"/>
    </font>
    <font>
      <sz val="11"/>
      <name val="Calibri"/>
      <family val="2"/>
      <scheme val="minor"/>
    </font>
    <font>
      <sz val="12"/>
      <color theme="1"/>
      <name val="Calibri"/>
      <family val="2"/>
      <scheme val="minor"/>
    </font>
    <font>
      <sz val="12"/>
      <name val="Calibri"/>
      <family val="2"/>
      <scheme val="minor"/>
    </font>
    <font>
      <sz val="12"/>
      <color theme="0"/>
      <name val="Calibri"/>
      <family val="2"/>
      <scheme val="minor"/>
    </font>
    <font>
      <sz val="8"/>
      <color theme="1"/>
      <name val="Calibri"/>
      <family val="2"/>
    </font>
    <font>
      <sz val="9"/>
      <color indexed="81"/>
      <name val="Tahoma"/>
      <family val="2"/>
    </font>
    <font>
      <b/>
      <sz val="9"/>
      <color indexed="81"/>
      <name val="Tahoma"/>
      <family val="2"/>
    </font>
    <font>
      <b/>
      <sz val="11"/>
      <color theme="0"/>
      <name val="Calibri"/>
      <family val="2"/>
    </font>
    <font>
      <sz val="10"/>
      <color theme="0"/>
      <name val="Calibri"/>
      <family val="2"/>
    </font>
    <font>
      <b/>
      <sz val="10"/>
      <color theme="0"/>
      <name val="Calibri"/>
      <family val="2"/>
    </font>
    <font>
      <b/>
      <sz val="18"/>
      <color theme="0"/>
      <name val="Calibri"/>
      <family val="2"/>
    </font>
    <font>
      <b/>
      <sz val="11"/>
      <name val="Calibri"/>
      <family val="2"/>
    </font>
    <font>
      <b/>
      <sz val="10"/>
      <name val="Calibri"/>
      <family val="2"/>
    </font>
    <font>
      <sz val="11"/>
      <color theme="1"/>
      <name val="Futura LtCn BT"/>
      <family val="2"/>
    </font>
    <font>
      <b/>
      <sz val="18"/>
      <color theme="1"/>
      <name val="Futura LtCn BT"/>
      <family val="2"/>
    </font>
    <font>
      <b/>
      <sz val="9"/>
      <name val="Calibri"/>
      <family val="2"/>
    </font>
    <font>
      <b/>
      <sz val="11"/>
      <color theme="1"/>
      <name val="Calibri"/>
      <family val="2"/>
      <scheme val="minor"/>
    </font>
    <font>
      <b/>
      <sz val="18"/>
      <color theme="0"/>
      <name val="Calibri"/>
      <family val="2"/>
      <scheme val="minor"/>
    </font>
    <font>
      <b/>
      <sz val="24"/>
      <color theme="1"/>
      <name val="Calibri"/>
      <family val="2"/>
      <scheme val="minor"/>
    </font>
    <font>
      <b/>
      <sz val="26"/>
      <color theme="1"/>
      <name val="Calibri"/>
      <family val="2"/>
      <scheme val="minor"/>
    </font>
    <font>
      <b/>
      <sz val="22"/>
      <color theme="1"/>
      <name val="Calibri"/>
      <family val="2"/>
      <scheme val="minor"/>
    </font>
    <font>
      <b/>
      <sz val="14"/>
      <color theme="0"/>
      <name val="Calibri"/>
      <family val="2"/>
      <scheme val="minor"/>
    </font>
    <font>
      <sz val="11"/>
      <color theme="1"/>
      <name val="Calibri"/>
      <family val="2"/>
      <scheme val="minor"/>
    </font>
    <font>
      <sz val="10"/>
      <name val="Calibri"/>
      <family val="2"/>
      <scheme val="minor"/>
    </font>
    <font>
      <sz val="8"/>
      <name val="Calibri"/>
      <family val="2"/>
      <scheme val="minor"/>
    </font>
    <font>
      <sz val="11"/>
      <color theme="5" tint="-0.249977111117893"/>
      <name val="Calibri"/>
      <family val="2"/>
      <scheme val="minor"/>
    </font>
    <font>
      <b/>
      <sz val="11"/>
      <name val="Calibri"/>
      <family val="2"/>
      <scheme val="minor"/>
    </font>
    <font>
      <b/>
      <sz val="11"/>
      <color theme="5" tint="-0.249977111117893"/>
      <name val="Calibri"/>
      <family val="2"/>
      <scheme val="minor"/>
    </font>
    <font>
      <sz val="11"/>
      <color theme="3" tint="0.39997558519241921"/>
      <name val="Calibri"/>
      <family val="2"/>
      <scheme val="minor"/>
    </font>
    <font>
      <b/>
      <sz val="10"/>
      <name val="Arial"/>
      <family val="2"/>
    </font>
    <font>
      <sz val="10"/>
      <name val="Calibri"/>
      <family val="2"/>
    </font>
    <font>
      <sz val="8"/>
      <name val="Calibri"/>
      <family val="2"/>
    </font>
    <font>
      <b/>
      <sz val="10"/>
      <name val="Calibri"/>
      <family val="2"/>
      <scheme val="minor"/>
    </font>
    <font>
      <b/>
      <sz val="8"/>
      <name val="Calibri"/>
      <family val="2"/>
      <scheme val="minor"/>
    </font>
    <font>
      <sz val="10"/>
      <name val="Arial"/>
      <family val="2"/>
    </font>
    <font>
      <b/>
      <sz val="9"/>
      <color indexed="8"/>
      <name val="Arial"/>
      <family val="2"/>
    </font>
    <font>
      <u/>
      <sz val="10"/>
      <color indexed="12"/>
      <name val="Arial"/>
      <family val="2"/>
    </font>
    <font>
      <sz val="11"/>
      <color indexed="8"/>
      <name val="Calibri"/>
      <family val="2"/>
    </font>
    <font>
      <sz val="10"/>
      <color indexed="8"/>
      <name val="Arial"/>
      <family val="2"/>
    </font>
    <font>
      <sz val="10"/>
      <color indexed="8"/>
      <name val="MS Sans Serif"/>
      <family val="2"/>
    </font>
    <font>
      <b/>
      <sz val="12"/>
      <name val="Arial"/>
      <family val="2"/>
    </font>
    <font>
      <b/>
      <sz val="12"/>
      <color theme="1"/>
      <name val="Arial"/>
      <family val="2"/>
    </font>
  </fonts>
  <fills count="1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34998626667073579"/>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indexed="22"/>
        <bgColor indexed="64"/>
      </patternFill>
    </fill>
    <fill>
      <patternFill patternType="solid">
        <fgColor theme="0" tint="-0.149998474074526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thin">
        <color indexed="64"/>
      </left>
      <right style="hair">
        <color theme="0"/>
      </right>
      <top style="hair">
        <color theme="0"/>
      </top>
      <bottom style="thin">
        <color indexed="64"/>
      </bottom>
      <diagonal/>
    </border>
    <border>
      <left style="hair">
        <color theme="0"/>
      </left>
      <right style="hair">
        <color theme="0"/>
      </right>
      <top style="hair">
        <color theme="0"/>
      </top>
      <bottom style="thin">
        <color indexed="64"/>
      </bottom>
      <diagonal/>
    </border>
    <border>
      <left style="hair">
        <color theme="0"/>
      </left>
      <right style="thin">
        <color indexed="64"/>
      </right>
      <top style="thin">
        <color indexed="64"/>
      </top>
      <bottom style="hair">
        <color theme="0"/>
      </bottom>
      <diagonal/>
    </border>
    <border>
      <left style="hair">
        <color theme="0"/>
      </left>
      <right style="thin">
        <color indexed="64"/>
      </right>
      <top style="hair">
        <color theme="0"/>
      </top>
      <bottom style="thin">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thin">
        <color indexed="64"/>
      </bottom>
      <diagonal/>
    </border>
    <border>
      <left/>
      <right style="thin">
        <color indexed="64"/>
      </right>
      <top/>
      <bottom style="hair">
        <color auto="1"/>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80">
    <xf numFmtId="0" fontId="0" fillId="0" borderId="0"/>
    <xf numFmtId="0" fontId="10" fillId="0" borderId="0"/>
    <xf numFmtId="43"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49" fillId="0" borderId="0"/>
    <xf numFmtId="170" fontId="10" fillId="0" borderId="0"/>
    <xf numFmtId="0" fontId="51" fillId="0" borderId="0" applyNumberFormat="0" applyFill="0" applyBorder="0" applyAlignment="0" applyProtection="0">
      <alignment vertical="top"/>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3" fillId="0" borderId="0">
      <alignment vertical="top"/>
    </xf>
    <xf numFmtId="0" fontId="54" fillId="0" borderId="0"/>
    <xf numFmtId="0" fontId="53" fillId="0" borderId="0">
      <alignment vertical="top"/>
    </xf>
    <xf numFmtId="0" fontId="53" fillId="0" borderId="0">
      <alignment vertical="top"/>
    </xf>
    <xf numFmtId="0" fontId="53" fillId="0" borderId="0">
      <alignment vertical="top"/>
    </xf>
    <xf numFmtId="0" fontId="54" fillId="0" borderId="0"/>
    <xf numFmtId="0" fontId="53" fillId="0" borderId="0">
      <alignment vertical="top"/>
    </xf>
    <xf numFmtId="0" fontId="53" fillId="0" borderId="0">
      <alignment vertical="top"/>
    </xf>
    <xf numFmtId="0" fontId="53" fillId="0" borderId="0">
      <alignment vertical="top"/>
    </xf>
    <xf numFmtId="0" fontId="54" fillId="0" borderId="0"/>
    <xf numFmtId="0" fontId="54" fillId="0" borderId="0"/>
    <xf numFmtId="0" fontId="53" fillId="0" borderId="0">
      <alignment vertical="top"/>
    </xf>
    <xf numFmtId="0" fontId="53" fillId="0" borderId="0">
      <alignment vertical="top"/>
    </xf>
    <xf numFmtId="0" fontId="53" fillId="0" borderId="0">
      <alignment vertical="top"/>
    </xf>
    <xf numFmtId="0" fontId="3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xf numFmtId="0" fontId="10" fillId="0" borderId="0"/>
  </cellStyleXfs>
  <cellXfs count="652">
    <xf numFmtId="0" fontId="0" fillId="0" borderId="0" xfId="0"/>
    <xf numFmtId="0" fontId="0" fillId="2" borderId="0" xfId="0" applyFill="1"/>
    <xf numFmtId="0" fontId="2" fillId="2" borderId="0" xfId="0" applyFont="1" applyFill="1"/>
    <xf numFmtId="0" fontId="2" fillId="2" borderId="5" xfId="0" applyFont="1" applyFill="1" applyBorder="1"/>
    <xf numFmtId="0" fontId="2" fillId="2" borderId="3" xfId="0" applyFont="1" applyFill="1" applyBorder="1"/>
    <xf numFmtId="0" fontId="0" fillId="2" borderId="8" xfId="0" applyFill="1" applyBorder="1"/>
    <xf numFmtId="0" fontId="0" fillId="2" borderId="4" xfId="0" applyFill="1" applyBorder="1"/>
    <xf numFmtId="0" fontId="0" fillId="2" borderId="7" xfId="0" applyFill="1" applyBorder="1"/>
    <xf numFmtId="0" fontId="0" fillId="2" borderId="9" xfId="0" applyFill="1" applyBorder="1"/>
    <xf numFmtId="0" fontId="0" fillId="2" borderId="0" xfId="0" applyFill="1" applyBorder="1"/>
    <xf numFmtId="0" fontId="0" fillId="2" borderId="6" xfId="0" applyFill="1" applyBorder="1"/>
    <xf numFmtId="0" fontId="6" fillId="2" borderId="0" xfId="0" applyFont="1" applyFill="1" applyAlignment="1">
      <alignment horizontal="center" vertical="center"/>
    </xf>
    <xf numFmtId="0" fontId="6" fillId="2" borderId="0" xfId="0" applyFont="1" applyFill="1"/>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4" fontId="3" fillId="2" borderId="1" xfId="0"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5" fillId="2" borderId="11" xfId="0" applyFont="1" applyFill="1" applyBorder="1" applyAlignment="1">
      <alignment horizontal="left" vertical="center" indent="1"/>
    </xf>
    <xf numFmtId="0" fontId="3" fillId="2" borderId="11" xfId="0" applyFont="1" applyFill="1" applyBorder="1" applyAlignment="1">
      <alignment horizontal="left" vertical="center" indent="1"/>
    </xf>
    <xf numFmtId="4" fontId="0" fillId="2" borderId="11" xfId="0" applyNumberFormat="1" applyFill="1" applyBorder="1" applyAlignment="1">
      <alignment horizontal="center" vertical="center"/>
    </xf>
    <xf numFmtId="0" fontId="5" fillId="2" borderId="11" xfId="0" applyFont="1" applyFill="1" applyBorder="1" applyAlignment="1">
      <alignment horizontal="center" vertical="center"/>
    </xf>
    <xf numFmtId="0" fontId="5" fillId="3" borderId="1" xfId="0" applyFont="1" applyFill="1" applyBorder="1" applyAlignment="1">
      <alignment horizontal="left" vertical="center" indent="1"/>
    </xf>
    <xf numFmtId="0" fontId="3" fillId="2" borderId="1" xfId="0" applyFont="1" applyFill="1" applyBorder="1" applyAlignment="1">
      <alignment horizontal="justify" vertical="center"/>
    </xf>
    <xf numFmtId="4" fontId="7" fillId="3" borderId="1"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 fontId="0" fillId="2" borderId="8" xfId="0" applyNumberFormat="1" applyFill="1" applyBorder="1" applyAlignment="1">
      <alignment horizontal="center" vertical="center"/>
    </xf>
    <xf numFmtId="0" fontId="0" fillId="2" borderId="9" xfId="0" applyFill="1" applyBorder="1" applyAlignment="1">
      <alignment horizontal="center" vertical="center"/>
    </xf>
    <xf numFmtId="4" fontId="0" fillId="2" borderId="0" xfId="0" applyNumberFormat="1" applyFill="1" applyAlignment="1">
      <alignment horizontal="center" vertical="center"/>
    </xf>
    <xf numFmtId="4" fontId="0" fillId="2" borderId="0" xfId="0" applyNumberFormat="1" applyFill="1"/>
    <xf numFmtId="4" fontId="0" fillId="2" borderId="0" xfId="0" applyNumberFormat="1" applyFill="1" applyBorder="1" applyAlignment="1">
      <alignment horizontal="center" vertical="center"/>
    </xf>
    <xf numFmtId="4" fontId="3" fillId="2" borderId="14"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4" fontId="5" fillId="2" borderId="14" xfId="0" applyNumberFormat="1" applyFont="1" applyFill="1" applyBorder="1" applyAlignment="1">
      <alignment horizontal="center" vertical="center"/>
    </xf>
    <xf numFmtId="0" fontId="5" fillId="2" borderId="0" xfId="0" applyFont="1" applyFill="1" applyBorder="1" applyAlignment="1">
      <alignment horizontal="center" vertical="center"/>
    </xf>
    <xf numFmtId="4" fontId="7" fillId="2" borderId="14" xfId="0" applyNumberFormat="1" applyFont="1" applyFill="1" applyBorder="1" applyAlignment="1">
      <alignment horizontal="center" vertical="center"/>
    </xf>
    <xf numFmtId="0" fontId="5" fillId="2" borderId="14" xfId="0" applyFont="1" applyFill="1" applyBorder="1" applyAlignment="1">
      <alignment horizontal="center" vertical="center"/>
    </xf>
    <xf numFmtId="0" fontId="2" fillId="2" borderId="5" xfId="0" applyFont="1" applyFill="1" applyBorder="1" applyAlignment="1">
      <alignment horizontal="left"/>
    </xf>
    <xf numFmtId="0" fontId="2" fillId="2" borderId="3" xfId="0" applyFont="1" applyFill="1" applyBorder="1" applyAlignment="1">
      <alignment horizontal="left"/>
    </xf>
    <xf numFmtId="0" fontId="2" fillId="2" borderId="0" xfId="0" applyFont="1" applyFill="1" applyAlignment="1">
      <alignment horizontal="left"/>
    </xf>
    <xf numFmtId="0" fontId="6" fillId="2" borderId="6" xfId="0" applyFont="1" applyFill="1" applyBorder="1"/>
    <xf numFmtId="0" fontId="6" fillId="2" borderId="0" xfId="0" applyFont="1" applyFill="1" applyBorder="1"/>
    <xf numFmtId="0" fontId="6" fillId="2" borderId="4" xfId="0" applyFont="1" applyFill="1" applyBorder="1"/>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4" fontId="0" fillId="2" borderId="0" xfId="0" applyNumberFormat="1" applyFill="1" applyAlignment="1">
      <alignment horizontal="right" vertical="center"/>
    </xf>
    <xf numFmtId="4" fontId="0" fillId="2" borderId="0" xfId="0" applyNumberFormat="1" applyFill="1" applyAlignment="1">
      <alignment horizontal="right"/>
    </xf>
    <xf numFmtId="0" fontId="8" fillId="3" borderId="0" xfId="0" applyFont="1" applyFill="1" applyBorder="1" applyAlignment="1">
      <alignment horizontal="center" vertical="center" wrapText="1"/>
    </xf>
    <xf numFmtId="0" fontId="0" fillId="0" borderId="0" xfId="0" applyFill="1"/>
    <xf numFmtId="0" fontId="14" fillId="2" borderId="0" xfId="0" applyFont="1" applyFill="1"/>
    <xf numFmtId="0" fontId="14" fillId="2" borderId="0" xfId="0" applyFont="1" applyFill="1" applyBorder="1"/>
    <xf numFmtId="0" fontId="14" fillId="2" borderId="48" xfId="0" applyFont="1" applyFill="1" applyBorder="1"/>
    <xf numFmtId="0" fontId="16" fillId="0" borderId="23" xfId="0" applyFont="1" applyBorder="1" applyAlignment="1">
      <alignment vertical="center"/>
    </xf>
    <xf numFmtId="0" fontId="16" fillId="0" borderId="0" xfId="0" applyFont="1" applyBorder="1" applyAlignment="1">
      <alignment vertical="center"/>
    </xf>
    <xf numFmtId="0" fontId="17" fillId="0" borderId="49" xfId="0" applyFont="1" applyFill="1" applyBorder="1"/>
    <xf numFmtId="0" fontId="18" fillId="0" borderId="50" xfId="0" applyFont="1" applyFill="1" applyBorder="1"/>
    <xf numFmtId="0" fontId="5" fillId="0" borderId="50" xfId="0" applyFont="1" applyFill="1" applyBorder="1"/>
    <xf numFmtId="0" fontId="0" fillId="0" borderId="50" xfId="0" applyFill="1" applyBorder="1"/>
    <xf numFmtId="0" fontId="0" fillId="0" borderId="51" xfId="0" applyFill="1" applyBorder="1"/>
    <xf numFmtId="0" fontId="0" fillId="0" borderId="23" xfId="0" applyBorder="1"/>
    <xf numFmtId="0" fontId="0" fillId="0" borderId="0" xfId="0" applyBorder="1"/>
    <xf numFmtId="0" fontId="0" fillId="0" borderId="48" xfId="0" applyBorder="1"/>
    <xf numFmtId="0" fontId="0" fillId="0" borderId="23" xfId="0" applyBorder="1" applyAlignment="1">
      <alignment horizontal="center" vertical="center"/>
    </xf>
    <xf numFmtId="0" fontId="0" fillId="2" borderId="48" xfId="0" applyFill="1" applyBorder="1" applyAlignment="1">
      <alignment horizontal="center" vertical="center"/>
    </xf>
    <xf numFmtId="0" fontId="0" fillId="0" borderId="0" xfId="0" applyAlignment="1">
      <alignment horizontal="center" vertical="center"/>
    </xf>
    <xf numFmtId="0" fontId="0" fillId="2" borderId="48" xfId="0" applyFill="1" applyBorder="1"/>
    <xf numFmtId="0" fontId="0" fillId="0" borderId="49" xfId="0" applyBorder="1"/>
    <xf numFmtId="0" fontId="0" fillId="0" borderId="50" xfId="0" applyBorder="1"/>
    <xf numFmtId="0" fontId="0" fillId="0" borderId="51" xfId="0" applyBorder="1"/>
    <xf numFmtId="0" fontId="17" fillId="2" borderId="0" xfId="0" applyFont="1" applyFill="1" applyBorder="1"/>
    <xf numFmtId="0" fontId="18" fillId="2" borderId="0" xfId="0" applyFont="1" applyFill="1" applyBorder="1"/>
    <xf numFmtId="0" fontId="5" fillId="2" borderId="0" xfId="0" applyFont="1" applyFill="1" applyBorder="1"/>
    <xf numFmtId="0" fontId="9" fillId="2" borderId="0" xfId="0" applyFont="1" applyFill="1"/>
    <xf numFmtId="0" fontId="12" fillId="2" borderId="0" xfId="0" applyFont="1" applyFill="1"/>
    <xf numFmtId="0" fontId="28" fillId="2" borderId="0" xfId="0" applyFont="1" applyFill="1"/>
    <xf numFmtId="0" fontId="29" fillId="2" borderId="0" xfId="0" applyFont="1" applyFill="1" applyAlignment="1">
      <alignment horizontal="center"/>
    </xf>
    <xf numFmtId="0" fontId="32" fillId="2" borderId="23"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0" fontId="32" fillId="2" borderId="0" xfId="1" applyFont="1" applyFill="1" applyBorder="1" applyAlignment="1" applyProtection="1">
      <alignment vertical="center" wrapText="1"/>
    </xf>
    <xf numFmtId="0" fontId="0" fillId="0" borderId="23" xfId="0" applyFont="1" applyBorder="1" applyAlignment="1">
      <alignment vertical="center"/>
    </xf>
    <xf numFmtId="0" fontId="0" fillId="0" borderId="0" xfId="0" applyFont="1" applyBorder="1" applyAlignment="1">
      <alignment vertical="center"/>
    </xf>
    <xf numFmtId="0" fontId="0" fillId="0" borderId="48"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31" fillId="0" borderId="0" xfId="0" applyFont="1"/>
    <xf numFmtId="0" fontId="0" fillId="0" borderId="0" xfId="0" applyBorder="1" applyAlignment="1"/>
    <xf numFmtId="0" fontId="40" fillId="0" borderId="0" xfId="0" applyFont="1"/>
    <xf numFmtId="2" fontId="0" fillId="0" borderId="0" xfId="0" applyNumberFormat="1"/>
    <xf numFmtId="0" fontId="0" fillId="0" borderId="10" xfId="0" applyBorder="1"/>
    <xf numFmtId="43" fontId="37" fillId="0" borderId="12" xfId="2" applyFont="1" applyBorder="1"/>
    <xf numFmtId="43" fontId="40" fillId="0" borderId="12" xfId="2" applyFont="1" applyBorder="1"/>
    <xf numFmtId="0" fontId="41" fillId="0" borderId="0" xfId="0" applyFont="1"/>
    <xf numFmtId="0" fontId="15" fillId="0" borderId="0" xfId="0" applyFont="1"/>
    <xf numFmtId="0" fontId="42" fillId="0" borderId="0" xfId="0" applyFont="1"/>
    <xf numFmtId="10" fontId="37" fillId="0" borderId="0" xfId="3" applyNumberFormat="1" applyFont="1" applyFill="1"/>
    <xf numFmtId="10" fontId="15" fillId="0" borderId="0" xfId="3" applyNumberFormat="1" applyFont="1"/>
    <xf numFmtId="10" fontId="40" fillId="0" borderId="0" xfId="3" applyNumberFormat="1" applyFont="1"/>
    <xf numFmtId="0" fontId="43" fillId="0" borderId="0" xfId="0" applyFont="1"/>
    <xf numFmtId="164" fontId="0" fillId="0" borderId="0" xfId="0" applyNumberFormat="1"/>
    <xf numFmtId="164" fontId="31" fillId="12" borderId="0" xfId="0" applyNumberFormat="1" applyFont="1" applyFill="1"/>
    <xf numFmtId="164" fontId="0" fillId="12" borderId="0" xfId="0" applyNumberFormat="1" applyFill="1"/>
    <xf numFmtId="0" fontId="0" fillId="12" borderId="0" xfId="0" applyFill="1"/>
    <xf numFmtId="0" fontId="31" fillId="12" borderId="0" xfId="0" applyFont="1" applyFill="1"/>
    <xf numFmtId="164" fontId="0" fillId="13" borderId="0" xfId="0" applyNumberFormat="1" applyFill="1"/>
    <xf numFmtId="0" fontId="0" fillId="13" borderId="0" xfId="0" applyFill="1"/>
    <xf numFmtId="0" fontId="44" fillId="0" borderId="0" xfId="0" applyFont="1"/>
    <xf numFmtId="0" fontId="44" fillId="0" borderId="0" xfId="0" applyFont="1" applyAlignment="1">
      <alignment horizontal="center"/>
    </xf>
    <xf numFmtId="0" fontId="31" fillId="0" borderId="0" xfId="0" applyFont="1" applyAlignment="1">
      <alignment horizontal="center"/>
    </xf>
    <xf numFmtId="0" fontId="10" fillId="0" borderId="0" xfId="0" applyFont="1"/>
    <xf numFmtId="165" fontId="37" fillId="0" borderId="0" xfId="2" applyNumberFormat="1" applyFont="1"/>
    <xf numFmtId="0" fontId="0" fillId="0" borderId="0" xfId="0" applyAlignment="1">
      <alignment horizontal="right"/>
    </xf>
    <xf numFmtId="166" fontId="37" fillId="0" borderId="0" xfId="2" applyNumberFormat="1" applyFont="1"/>
    <xf numFmtId="165" fontId="37" fillId="0" borderId="0" xfId="2" applyNumberFormat="1" applyFont="1" applyBorder="1"/>
    <xf numFmtId="43" fontId="40" fillId="0" borderId="0" xfId="2" applyFont="1"/>
    <xf numFmtId="165" fontId="37" fillId="0" borderId="0" xfId="2" applyNumberFormat="1" applyFont="1" applyFill="1" applyBorder="1"/>
    <xf numFmtId="165" fontId="31" fillId="0" borderId="95" xfId="2" applyNumberFormat="1" applyFont="1" applyBorder="1"/>
    <xf numFmtId="43" fontId="31" fillId="0" borderId="96" xfId="2" applyNumberFormat="1" applyFont="1" applyBorder="1"/>
    <xf numFmtId="0" fontId="44" fillId="13" borderId="0" xfId="0" applyFont="1" applyFill="1"/>
    <xf numFmtId="165" fontId="44" fillId="13" borderId="0" xfId="2" applyNumberFormat="1" applyFont="1" applyFill="1"/>
    <xf numFmtId="0" fontId="31" fillId="13" borderId="0" xfId="0" applyFont="1" applyFill="1" applyAlignment="1">
      <alignment horizontal="center"/>
    </xf>
    <xf numFmtId="43" fontId="31" fillId="13" borderId="0" xfId="2" applyFont="1" applyFill="1"/>
    <xf numFmtId="165" fontId="44" fillId="0" borderId="0" xfId="2" applyNumberFormat="1" applyFont="1" applyAlignment="1">
      <alignment horizontal="center"/>
    </xf>
    <xf numFmtId="165" fontId="10" fillId="0" borderId="0" xfId="2" applyNumberFormat="1" applyFont="1"/>
    <xf numFmtId="165" fontId="37" fillId="13" borderId="0" xfId="2" applyNumberFormat="1" applyFont="1" applyFill="1"/>
    <xf numFmtId="0" fontId="0" fillId="13" borderId="0" xfId="0" applyFill="1" applyBorder="1"/>
    <xf numFmtId="164" fontId="0" fillId="0" borderId="0" xfId="0" applyNumberFormat="1" applyBorder="1"/>
    <xf numFmtId="167" fontId="0" fillId="0" borderId="0" xfId="0" applyNumberFormat="1" applyBorder="1"/>
    <xf numFmtId="0" fontId="10" fillId="0" borderId="0" xfId="0" applyFont="1" applyFill="1" applyBorder="1" applyAlignment="1">
      <alignment horizontal="left"/>
    </xf>
    <xf numFmtId="43" fontId="15" fillId="0" borderId="0" xfId="2" applyFont="1"/>
    <xf numFmtId="43" fontId="37" fillId="0" borderId="0" xfId="2" applyFont="1"/>
    <xf numFmtId="165" fontId="44" fillId="0" borderId="0" xfId="2" applyNumberFormat="1" applyFont="1"/>
    <xf numFmtId="10" fontId="31" fillId="0" borderId="96" xfId="3" applyNumberFormat="1" applyFont="1" applyBorder="1"/>
    <xf numFmtId="167" fontId="0" fillId="0" borderId="0" xfId="0" applyNumberFormat="1"/>
    <xf numFmtId="9" fontId="37" fillId="0" borderId="0" xfId="3" applyFont="1"/>
    <xf numFmtId="168" fontId="0" fillId="0" borderId="0" xfId="0" applyNumberFormat="1"/>
    <xf numFmtId="168" fontId="0" fillId="13" borderId="0" xfId="0" applyNumberFormat="1" applyFill="1"/>
    <xf numFmtId="167" fontId="0" fillId="13" borderId="0" xfId="0" applyNumberFormat="1" applyFill="1"/>
    <xf numFmtId="166" fontId="40" fillId="0" borderId="0" xfId="2" applyNumberFormat="1" applyFont="1"/>
    <xf numFmtId="0" fontId="0" fillId="0" borderId="0" xfId="0" applyAlignment="1">
      <alignment horizontal="center"/>
    </xf>
    <xf numFmtId="10" fontId="31" fillId="0" borderId="96" xfId="3" applyNumberFormat="1" applyFont="1" applyBorder="1" applyAlignment="1">
      <alignment horizontal="center"/>
    </xf>
    <xf numFmtId="10" fontId="0" fillId="13" borderId="0" xfId="0" applyNumberFormat="1" applyFill="1"/>
    <xf numFmtId="9" fontId="0" fillId="13" borderId="0" xfId="0" applyNumberFormat="1" applyFill="1"/>
    <xf numFmtId="0" fontId="40" fillId="0" borderId="0" xfId="0" applyFont="1" applyAlignment="1">
      <alignment horizontal="center"/>
    </xf>
    <xf numFmtId="10" fontId="37" fillId="0" borderId="0" xfId="3" applyNumberFormat="1" applyFont="1"/>
    <xf numFmtId="9" fontId="40" fillId="0" borderId="0" xfId="3" applyFont="1"/>
    <xf numFmtId="0" fontId="39" fillId="2" borderId="0" xfId="0" applyFont="1" applyFill="1"/>
    <xf numFmtId="0" fontId="15" fillId="2" borderId="0" xfId="0" applyFont="1" applyFill="1"/>
    <xf numFmtId="0" fontId="31" fillId="13" borderId="0" xfId="0" applyFont="1" applyFill="1"/>
    <xf numFmtId="10" fontId="0" fillId="0" borderId="0" xfId="3" applyNumberFormat="1" applyFont="1"/>
    <xf numFmtId="166" fontId="0" fillId="0" borderId="0" xfId="2" applyNumberFormat="1" applyFont="1"/>
    <xf numFmtId="0" fontId="0" fillId="0" borderId="0" xfId="0" applyFont="1"/>
    <xf numFmtId="43" fontId="31" fillId="0" borderId="0" xfId="2" applyFont="1"/>
    <xf numFmtId="0" fontId="10" fillId="0" borderId="85" xfId="5" applyFont="1" applyFill="1" applyBorder="1"/>
    <xf numFmtId="0" fontId="44" fillId="0" borderId="97" xfId="5" applyFont="1" applyBorder="1" applyAlignment="1">
      <alignment horizontal="center"/>
    </xf>
    <xf numFmtId="0" fontId="44" fillId="16" borderId="97" xfId="5" applyFont="1" applyFill="1" applyBorder="1" applyAlignment="1">
      <alignment horizontal="center"/>
    </xf>
    <xf numFmtId="0" fontId="44" fillId="16" borderId="99" xfId="5" applyFont="1" applyFill="1" applyBorder="1" applyAlignment="1">
      <alignment horizontal="center"/>
    </xf>
    <xf numFmtId="0" fontId="10" fillId="0" borderId="99" xfId="5" applyFont="1" applyFill="1" applyBorder="1"/>
    <xf numFmtId="0" fontId="44" fillId="6" borderId="97" xfId="5" applyFont="1" applyFill="1" applyBorder="1" applyAlignment="1">
      <alignment horizontal="center"/>
    </xf>
    <xf numFmtId="0" fontId="44" fillId="6" borderId="99" xfId="5" applyFont="1" applyFill="1" applyBorder="1" applyAlignment="1">
      <alignment horizontal="center"/>
    </xf>
    <xf numFmtId="0" fontId="50" fillId="0" borderId="97" xfId="5" applyFont="1" applyBorder="1" applyAlignment="1">
      <alignment horizontal="center" vertical="top" wrapText="1"/>
    </xf>
    <xf numFmtId="0" fontId="44" fillId="0" borderId="100" xfId="5" applyFont="1" applyBorder="1" applyAlignment="1">
      <alignment horizontal="center"/>
    </xf>
    <xf numFmtId="0" fontId="44" fillId="6" borderId="52" xfId="5" applyFont="1" applyFill="1" applyBorder="1" applyAlignment="1">
      <alignment horizontal="center"/>
    </xf>
    <xf numFmtId="166" fontId="44" fillId="6" borderId="96" xfId="4" applyNumberFormat="1" applyFont="1" applyFill="1" applyBorder="1" applyAlignment="1">
      <alignment horizontal="center"/>
    </xf>
    <xf numFmtId="0" fontId="44" fillId="6" borderId="96" xfId="5" applyFont="1" applyFill="1" applyBorder="1" applyAlignment="1">
      <alignment horizontal="center"/>
    </xf>
    <xf numFmtId="0" fontId="44" fillId="6" borderId="52" xfId="5" applyFont="1" applyFill="1" applyBorder="1" applyAlignment="1">
      <alignment horizontal="center" vertical="center" wrapText="1"/>
    </xf>
    <xf numFmtId="0" fontId="44" fillId="6" borderId="96" xfId="5" applyFont="1" applyFill="1" applyBorder="1" applyAlignment="1">
      <alignment horizontal="center" vertical="center" wrapText="1"/>
    </xf>
    <xf numFmtId="0" fontId="44" fillId="6" borderId="53" xfId="5" applyFont="1" applyFill="1" applyBorder="1" applyAlignment="1">
      <alignment horizontal="center" vertical="center" wrapText="1"/>
    </xf>
    <xf numFmtId="0" fontId="44" fillId="0" borderId="98" xfId="5" applyFont="1" applyBorder="1" applyAlignment="1">
      <alignment horizontal="center"/>
    </xf>
    <xf numFmtId="0" fontId="44" fillId="0" borderId="8" xfId="5" applyFont="1" applyBorder="1" applyAlignment="1">
      <alignment horizontal="center"/>
    </xf>
    <xf numFmtId="0" fontId="44" fillId="0" borderId="11" xfId="5" applyFont="1" applyBorder="1" applyAlignment="1">
      <alignment horizontal="center"/>
    </xf>
    <xf numFmtId="0" fontId="50" fillId="0" borderId="11" xfId="5" applyFont="1" applyBorder="1" applyAlignment="1">
      <alignment horizontal="center" vertical="top" wrapText="1"/>
    </xf>
    <xf numFmtId="0" fontId="10" fillId="0" borderId="59" xfId="5" applyFont="1" applyFill="1" applyBorder="1"/>
    <xf numFmtId="0" fontId="44" fillId="0" borderId="101" xfId="5" applyFont="1" applyBorder="1" applyAlignment="1">
      <alignment horizontal="center"/>
    </xf>
    <xf numFmtId="0" fontId="44" fillId="0" borderId="13" xfId="5" applyFont="1" applyBorder="1" applyAlignment="1">
      <alignment horizontal="center"/>
    </xf>
    <xf numFmtId="0" fontId="44" fillId="6" borderId="52" xfId="5" applyFont="1" applyFill="1" applyBorder="1" applyAlignment="1">
      <alignment horizontal="center" vertical="center"/>
    </xf>
    <xf numFmtId="0" fontId="44" fillId="6" borderId="52" xfId="5" applyFont="1" applyFill="1" applyBorder="1"/>
    <xf numFmtId="0" fontId="31" fillId="6" borderId="52" xfId="5" applyFont="1" applyFill="1" applyBorder="1" applyAlignment="1">
      <alignment horizontal="center"/>
    </xf>
    <xf numFmtId="0" fontId="31" fillId="6" borderId="96" xfId="5" applyFont="1" applyFill="1" applyBorder="1" applyAlignment="1">
      <alignment horizontal="center"/>
    </xf>
    <xf numFmtId="0" fontId="31" fillId="11" borderId="0" xfId="5" applyFont="1" applyFill="1"/>
    <xf numFmtId="166" fontId="31" fillId="11" borderId="0" xfId="5" applyNumberFormat="1" applyFont="1" applyFill="1"/>
    <xf numFmtId="169" fontId="44" fillId="6" borderId="96" xfId="5" applyNumberFormat="1" applyFont="1" applyFill="1" applyBorder="1" applyAlignment="1">
      <alignment horizontal="center" vertical="center" wrapText="1"/>
    </xf>
    <xf numFmtId="166" fontId="40" fillId="0" borderId="0" xfId="0" applyNumberFormat="1" applyFont="1"/>
    <xf numFmtId="166" fontId="40" fillId="0" borderId="0" xfId="2" applyNumberFormat="1" applyFont="1" applyFill="1"/>
    <xf numFmtId="43" fontId="37" fillId="0" borderId="0" xfId="2" applyFont="1" applyBorder="1"/>
    <xf numFmtId="43" fontId="0" fillId="0" borderId="0" xfId="2" applyFont="1" applyBorder="1"/>
    <xf numFmtId="0" fontId="10" fillId="0" borderId="0" xfId="79"/>
    <xf numFmtId="0" fontId="10" fillId="15" borderId="96" xfId="79" applyFill="1" applyBorder="1"/>
    <xf numFmtId="2" fontId="44" fillId="15" borderId="96" xfId="79" applyNumberFormat="1" applyFont="1" applyFill="1" applyBorder="1" applyAlignment="1">
      <alignment horizontal="center" vertical="center" wrapText="1" shrinkToFit="1"/>
    </xf>
    <xf numFmtId="0" fontId="44" fillId="15" borderId="96" xfId="79" applyFont="1" applyFill="1" applyBorder="1" applyAlignment="1">
      <alignment horizontal="center"/>
    </xf>
    <xf numFmtId="169" fontId="44" fillId="6" borderId="54" xfId="5" applyNumberFormat="1" applyFont="1" applyFill="1" applyBorder="1" applyAlignment="1">
      <alignment horizontal="center" vertical="center" wrapText="1"/>
    </xf>
    <xf numFmtId="169" fontId="44" fillId="6" borderId="52" xfId="5" applyNumberFormat="1" applyFont="1" applyFill="1" applyBorder="1" applyAlignment="1">
      <alignment horizontal="center" vertical="center" wrapText="1"/>
    </xf>
    <xf numFmtId="0" fontId="44" fillId="0" borderId="85" xfId="79" applyFont="1" applyBorder="1"/>
    <xf numFmtId="0" fontId="44" fillId="0" borderId="102" xfId="79" applyFont="1" applyBorder="1" applyAlignment="1">
      <alignment horizontal="center"/>
    </xf>
    <xf numFmtId="0" fontId="44" fillId="0" borderId="87" xfId="79" applyFont="1" applyBorder="1" applyAlignment="1">
      <alignment horizontal="center"/>
    </xf>
    <xf numFmtId="0" fontId="37" fillId="0" borderId="85" xfId="5" applyBorder="1"/>
    <xf numFmtId="0" fontId="44" fillId="0" borderId="15" xfId="5" applyFont="1" applyBorder="1" applyAlignment="1">
      <alignment horizontal="center"/>
    </xf>
    <xf numFmtId="0" fontId="44" fillId="0" borderId="99" xfId="79" applyFont="1" applyBorder="1"/>
    <xf numFmtId="0" fontId="44" fillId="0" borderId="97" xfId="79" applyFont="1" applyBorder="1" applyAlignment="1">
      <alignment horizontal="center"/>
    </xf>
    <xf numFmtId="0" fontId="44" fillId="0" borderId="11" xfId="79" applyFont="1" applyBorder="1" applyAlignment="1">
      <alignment horizontal="center"/>
    </xf>
    <xf numFmtId="0" fontId="44" fillId="0" borderId="85" xfId="5" applyFont="1" applyBorder="1" applyAlignment="1">
      <alignment horizontal="center"/>
    </xf>
    <xf numFmtId="0" fontId="37" fillId="0" borderId="99" xfId="5" applyBorder="1"/>
    <xf numFmtId="0" fontId="44" fillId="0" borderId="99" xfId="5" applyFont="1" applyBorder="1" applyAlignment="1">
      <alignment horizontal="center"/>
    </xf>
    <xf numFmtId="169" fontId="44" fillId="0" borderId="99" xfId="5" applyNumberFormat="1" applyFont="1" applyBorder="1" applyAlignment="1">
      <alignment horizontal="center" vertical="center" wrapText="1"/>
    </xf>
    <xf numFmtId="0" fontId="44" fillId="0" borderId="83" xfId="79" applyFont="1" applyBorder="1"/>
    <xf numFmtId="0" fontId="44" fillId="0" borderId="100" xfId="79" applyFont="1" applyBorder="1" applyAlignment="1">
      <alignment horizontal="center"/>
    </xf>
    <xf numFmtId="0" fontId="44" fillId="0" borderId="2" xfId="79" applyFont="1" applyBorder="1" applyAlignment="1">
      <alignment horizontal="center"/>
    </xf>
    <xf numFmtId="0" fontId="44" fillId="0" borderId="84" xfId="79" applyFont="1" applyBorder="1" applyAlignment="1">
      <alignment horizontal="center"/>
    </xf>
    <xf numFmtId="0" fontId="44" fillId="15" borderId="52" xfId="79" applyFont="1" applyFill="1" applyBorder="1" applyAlignment="1">
      <alignment horizontal="center"/>
    </xf>
    <xf numFmtId="0" fontId="44" fillId="15" borderId="53" xfId="79" applyFont="1" applyFill="1" applyBorder="1" applyAlignment="1">
      <alignment horizontal="center"/>
    </xf>
    <xf numFmtId="0" fontId="44" fillId="15" borderId="54" xfId="79" applyFont="1" applyFill="1" applyBorder="1" applyAlignment="1">
      <alignment horizontal="center"/>
    </xf>
    <xf numFmtId="0" fontId="44" fillId="0" borderId="0" xfId="79" applyFont="1" applyAlignment="1">
      <alignment horizontal="center"/>
    </xf>
    <xf numFmtId="0" fontId="44" fillId="0" borderId="0" xfId="79" applyFont="1"/>
    <xf numFmtId="4" fontId="10" fillId="0" borderId="0" xfId="79" applyNumberFormat="1" applyAlignment="1">
      <alignment horizontal="center"/>
    </xf>
    <xf numFmtId="0" fontId="0" fillId="0" borderId="99" xfId="5" applyFont="1" applyBorder="1"/>
    <xf numFmtId="4" fontId="44" fillId="0" borderId="0" xfId="79" applyNumberFormat="1" applyFont="1" applyAlignment="1">
      <alignment horizontal="center"/>
    </xf>
    <xf numFmtId="4" fontId="44" fillId="0" borderId="0" xfId="79" applyNumberFormat="1" applyFont="1" applyAlignment="1">
      <alignment horizontal="left"/>
    </xf>
    <xf numFmtId="3" fontId="44" fillId="0" borderId="0" xfId="79" applyNumberFormat="1" applyFont="1" applyAlignment="1">
      <alignment horizontal="right"/>
    </xf>
    <xf numFmtId="0" fontId="44" fillId="0" borderId="0" xfId="79" applyFont="1" applyAlignment="1">
      <alignment horizontal="left"/>
    </xf>
    <xf numFmtId="0" fontId="50" fillId="0" borderId="99" xfId="5" applyFont="1" applyBorder="1" applyAlignment="1">
      <alignment horizontal="center" vertical="top" wrapText="1"/>
    </xf>
    <xf numFmtId="0" fontId="37" fillId="0" borderId="83" xfId="5" applyBorder="1"/>
    <xf numFmtId="0" fontId="44" fillId="0" borderId="83" xfId="5" applyFont="1" applyBorder="1" applyAlignment="1">
      <alignment horizontal="center"/>
    </xf>
    <xf numFmtId="0" fontId="37" fillId="0" borderId="0" xfId="5"/>
    <xf numFmtId="0" fontId="37" fillId="0" borderId="98" xfId="5" applyBorder="1" applyAlignment="1">
      <alignment horizontal="center"/>
    </xf>
    <xf numFmtId="0" fontId="0" fillId="0" borderId="97" xfId="5" applyFont="1" applyBorder="1" applyAlignment="1">
      <alignment horizontal="center"/>
    </xf>
    <xf numFmtId="0" fontId="37" fillId="0" borderId="97" xfId="5" applyBorder="1" applyAlignment="1">
      <alignment horizontal="center"/>
    </xf>
    <xf numFmtId="0" fontId="37" fillId="0" borderId="59" xfId="5" applyBorder="1"/>
    <xf numFmtId="0" fontId="37" fillId="0" borderId="101" xfId="5" applyBorder="1" applyAlignment="1">
      <alignment horizontal="center"/>
    </xf>
    <xf numFmtId="0" fontId="37" fillId="0" borderId="100" xfId="5" applyBorder="1" applyAlignment="1">
      <alignment horizontal="center"/>
    </xf>
    <xf numFmtId="0" fontId="31" fillId="0" borderId="0" xfId="5" applyFont="1" applyFill="1" applyBorder="1" applyAlignment="1">
      <alignment horizontal="center"/>
    </xf>
    <xf numFmtId="0" fontId="37" fillId="0" borderId="0" xfId="5" applyFill="1" applyBorder="1"/>
    <xf numFmtId="0" fontId="44" fillId="0" borderId="0" xfId="5" applyFont="1" applyFill="1" applyBorder="1" applyAlignment="1">
      <alignment horizontal="center"/>
    </xf>
    <xf numFmtId="166" fontId="44" fillId="0" borderId="0" xfId="4" applyNumberFormat="1" applyFont="1" applyFill="1" applyBorder="1" applyAlignment="1">
      <alignment horizontal="center"/>
    </xf>
    <xf numFmtId="0" fontId="44" fillId="0" borderId="0" xfId="79" applyFont="1" applyFill="1" applyAlignment="1">
      <alignment horizontal="center"/>
    </xf>
    <xf numFmtId="0" fontId="10" fillId="0" borderId="0" xfId="79" applyFill="1"/>
    <xf numFmtId="0" fontId="44" fillId="0" borderId="0" xfId="79" applyFont="1" applyFill="1" applyBorder="1" applyAlignment="1">
      <alignment horizontal="center"/>
    </xf>
    <xf numFmtId="0" fontId="44" fillId="0" borderId="9" xfId="5" applyFont="1" applyBorder="1" applyAlignment="1">
      <alignment horizontal="center"/>
    </xf>
    <xf numFmtId="0" fontId="44" fillId="0" borderId="87" xfId="5" applyFont="1" applyBorder="1" applyAlignment="1">
      <alignment horizontal="center"/>
    </xf>
    <xf numFmtId="0" fontId="44" fillId="0" borderId="103" xfId="5" applyFont="1" applyBorder="1" applyAlignment="1">
      <alignment horizontal="center"/>
    </xf>
    <xf numFmtId="169" fontId="44" fillId="0" borderId="103" xfId="5" applyNumberFormat="1" applyFont="1" applyBorder="1" applyAlignment="1">
      <alignment horizontal="center" vertical="center" wrapText="1"/>
    </xf>
    <xf numFmtId="0" fontId="44" fillId="16" borderId="103" xfId="5" applyFont="1" applyFill="1" applyBorder="1" applyAlignment="1">
      <alignment horizontal="center"/>
    </xf>
    <xf numFmtId="0" fontId="44" fillId="6" borderId="103" xfId="5" applyFont="1" applyFill="1" applyBorder="1" applyAlignment="1">
      <alignment horizontal="center"/>
    </xf>
    <xf numFmtId="0" fontId="50" fillId="0" borderId="103" xfId="5" applyFont="1" applyBorder="1" applyAlignment="1">
      <alignment horizontal="center" vertical="top" wrapText="1"/>
    </xf>
    <xf numFmtId="0" fontId="44" fillId="0" borderId="84" xfId="5" applyFont="1" applyBorder="1" applyAlignment="1">
      <alignment horizontal="center"/>
    </xf>
    <xf numFmtId="166" fontId="44" fillId="6" borderId="54" xfId="4" applyNumberFormat="1" applyFont="1" applyFill="1" applyBorder="1" applyAlignment="1">
      <alignment horizontal="center"/>
    </xf>
    <xf numFmtId="0" fontId="37" fillId="0" borderId="98" xfId="5" applyBorder="1"/>
    <xf numFmtId="0" fontId="10" fillId="0" borderId="98" xfId="5" applyFont="1" applyBorder="1"/>
    <xf numFmtId="0" fontId="37" fillId="0" borderId="97" xfId="5" applyBorder="1"/>
    <xf numFmtId="0" fontId="10" fillId="0" borderId="97" xfId="5" applyFont="1" applyBorder="1"/>
    <xf numFmtId="0" fontId="0" fillId="0" borderId="97" xfId="5" applyFont="1" applyBorder="1"/>
    <xf numFmtId="0" fontId="37" fillId="0" borderId="100" xfId="5" applyBorder="1"/>
    <xf numFmtId="166" fontId="44" fillId="0" borderId="8" xfId="79" applyNumberFormat="1" applyFont="1" applyBorder="1" applyAlignment="1">
      <alignment horizontal="center"/>
    </xf>
    <xf numFmtId="166" fontId="44" fillId="15" borderId="53" xfId="79" applyNumberFormat="1" applyFont="1" applyFill="1" applyBorder="1" applyAlignment="1">
      <alignment horizontal="center"/>
    </xf>
    <xf numFmtId="166" fontId="10" fillId="0" borderId="0" xfId="79" applyNumberFormat="1"/>
    <xf numFmtId="166" fontId="15" fillId="0" borderId="0" xfId="2" applyNumberFormat="1" applyFont="1" applyFill="1"/>
    <xf numFmtId="0" fontId="9" fillId="2" borderId="13" xfId="0" applyFont="1" applyFill="1" applyBorder="1" applyAlignment="1">
      <alignment horizontal="center" vertical="center"/>
    </xf>
    <xf numFmtId="0" fontId="11" fillId="4" borderId="23" xfId="1" applyFont="1" applyFill="1" applyBorder="1" applyAlignment="1" applyProtection="1">
      <alignment horizontal="center" vertical="center" wrapText="1"/>
    </xf>
    <xf numFmtId="0" fontId="11" fillId="4" borderId="0" xfId="1" applyFont="1" applyFill="1" applyBorder="1" applyAlignment="1" applyProtection="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4" borderId="2" xfId="0" applyFont="1" applyFill="1" applyBorder="1" applyAlignment="1">
      <alignment horizontal="left" vertical="center" indent="1"/>
    </xf>
    <xf numFmtId="0" fontId="5" fillId="4" borderId="8" xfId="0" applyFont="1" applyFill="1" applyBorder="1" applyAlignment="1">
      <alignment horizontal="left" vertical="center" indent="1"/>
    </xf>
    <xf numFmtId="0" fontId="3" fillId="2" borderId="2" xfId="0" applyFont="1" applyFill="1" applyBorder="1" applyAlignment="1">
      <alignment horizontal="justify" vertical="center"/>
    </xf>
    <xf numFmtId="0" fontId="3" fillId="2" borderId="8" xfId="0" applyFont="1" applyFill="1" applyBorder="1" applyAlignment="1">
      <alignment horizontal="justify" vertical="center"/>
    </xf>
    <xf numFmtId="4" fontId="5" fillId="3" borderId="16" xfId="0" applyNumberFormat="1" applyFont="1" applyFill="1" applyBorder="1" applyAlignment="1">
      <alignment horizontal="center" vertical="center"/>
    </xf>
    <xf numFmtId="4" fontId="5" fillId="3" borderId="15" xfId="0" applyNumberFormat="1" applyFont="1" applyFill="1" applyBorder="1" applyAlignment="1">
      <alignment horizontal="center" vertical="center"/>
    </xf>
    <xf numFmtId="4" fontId="5" fillId="5" borderId="16" xfId="0" applyNumberFormat="1" applyFont="1" applyFill="1" applyBorder="1" applyAlignment="1">
      <alignment horizontal="center" vertical="center"/>
    </xf>
    <xf numFmtId="4" fontId="5" fillId="5" borderId="15" xfId="0" applyNumberFormat="1" applyFont="1" applyFill="1" applyBorder="1" applyAlignment="1">
      <alignment horizontal="center" vertical="center"/>
    </xf>
    <xf numFmtId="4" fontId="3" fillId="2" borderId="16" xfId="0" applyNumberFormat="1" applyFont="1" applyFill="1" applyBorder="1" applyAlignment="1">
      <alignment horizontal="center" vertical="center" wrapText="1"/>
    </xf>
    <xf numFmtId="4" fontId="3" fillId="2" borderId="15" xfId="0" applyNumberFormat="1" applyFont="1" applyFill="1" applyBorder="1" applyAlignment="1">
      <alignment horizontal="center" vertical="center" wrapText="1"/>
    </xf>
    <xf numFmtId="4" fontId="3" fillId="2" borderId="16"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0" fontId="5" fillId="5" borderId="16" xfId="0" applyFont="1" applyFill="1" applyBorder="1" applyAlignment="1">
      <alignment horizontal="center" vertical="center"/>
    </xf>
    <xf numFmtId="0" fontId="5" fillId="5" borderId="15" xfId="0" applyFont="1" applyFill="1" applyBorder="1" applyAlignment="1">
      <alignment horizontal="center" vertical="center"/>
    </xf>
    <xf numFmtId="0" fontId="0" fillId="0" borderId="0" xfId="0" applyBorder="1" applyAlignment="1">
      <alignment horizontal="center"/>
    </xf>
    <xf numFmtId="0" fontId="36" fillId="7" borderId="10" xfId="0" applyFont="1" applyFill="1" applyBorder="1" applyAlignment="1">
      <alignment horizontal="center" vertical="center"/>
    </xf>
    <xf numFmtId="0" fontId="36" fillId="7" borderId="11" xfId="0" applyFont="1" applyFill="1" applyBorder="1" applyAlignment="1">
      <alignment horizontal="center" vertical="center"/>
    </xf>
    <xf numFmtId="0" fontId="36" fillId="7" borderId="12"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29" fillId="2" borderId="0" xfId="0" applyFont="1" applyFill="1" applyAlignment="1">
      <alignment horizontal="right"/>
    </xf>
    <xf numFmtId="0" fontId="2" fillId="0" borderId="2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5" fillId="7" borderId="1" xfId="0" applyFont="1" applyFill="1" applyBorder="1" applyAlignment="1">
      <alignment horizontal="center" vertical="center"/>
    </xf>
    <xf numFmtId="0" fontId="5" fillId="7" borderId="10" xfId="0" applyFont="1" applyFill="1" applyBorder="1" applyAlignment="1">
      <alignment horizontal="center" vertical="center"/>
    </xf>
    <xf numFmtId="0" fontId="2" fillId="0" borderId="12"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38" fillId="2" borderId="5" xfId="0" applyFont="1" applyFill="1" applyBorder="1" applyAlignment="1">
      <alignment horizontal="left" vertical="center"/>
    </xf>
    <xf numFmtId="0" fontId="38" fillId="2" borderId="2" xfId="0" applyFont="1" applyFill="1" applyBorder="1" applyAlignment="1">
      <alignment horizontal="left" vertical="center"/>
    </xf>
    <xf numFmtId="0" fontId="38" fillId="2" borderId="3" xfId="0" applyFont="1" applyFill="1" applyBorder="1" applyAlignment="1">
      <alignment horizontal="left" vertical="center"/>
    </xf>
    <xf numFmtId="0" fontId="38" fillId="2" borderId="7" xfId="0" applyFont="1" applyFill="1" applyBorder="1" applyAlignment="1">
      <alignment horizontal="left" vertical="center"/>
    </xf>
    <xf numFmtId="0" fontId="38" fillId="2" borderId="8" xfId="0" applyFont="1" applyFill="1" applyBorder="1" applyAlignment="1">
      <alignment horizontal="left" vertical="center"/>
    </xf>
    <xf numFmtId="0" fontId="38" fillId="2" borderId="9" xfId="0" applyFont="1" applyFill="1" applyBorder="1" applyAlignment="1">
      <alignment horizontal="left" vertical="center"/>
    </xf>
    <xf numFmtId="0" fontId="27" fillId="9" borderId="60"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2" fillId="7" borderId="0" xfId="0" applyFont="1" applyFill="1" applyBorder="1" applyAlignment="1">
      <alignment horizontal="center" vertical="center"/>
    </xf>
    <xf numFmtId="49" fontId="39" fillId="2" borderId="63" xfId="0" applyNumberFormat="1" applyFont="1" applyFill="1" applyBorder="1" applyAlignment="1">
      <alignment horizontal="center" vertical="center" wrapText="1"/>
    </xf>
    <xf numFmtId="49" fontId="39" fillId="2" borderId="46" xfId="0" applyNumberFormat="1" applyFont="1" applyFill="1" applyBorder="1" applyAlignment="1">
      <alignment horizontal="center" vertical="center" wrapText="1"/>
    </xf>
    <xf numFmtId="49" fontId="39" fillId="2" borderId="47" xfId="0" applyNumberFormat="1" applyFont="1" applyFill="1" applyBorder="1" applyAlignment="1">
      <alignment horizontal="center" vertical="center" wrapText="1"/>
    </xf>
    <xf numFmtId="49" fontId="39" fillId="2" borderId="74" xfId="0" applyNumberFormat="1" applyFont="1" applyFill="1" applyBorder="1" applyAlignment="1">
      <alignment horizontal="center" vertical="center" wrapText="1"/>
    </xf>
    <xf numFmtId="49" fontId="39" fillId="2" borderId="50" xfId="0" applyNumberFormat="1" applyFont="1" applyFill="1" applyBorder="1" applyAlignment="1">
      <alignment horizontal="center" vertical="center" wrapText="1"/>
    </xf>
    <xf numFmtId="49" fontId="39" fillId="2" borderId="51" xfId="0" applyNumberFormat="1" applyFont="1" applyFill="1" applyBorder="1" applyAlignment="1">
      <alignment horizontal="center" vertical="center" wrapText="1"/>
    </xf>
    <xf numFmtId="49" fontId="12" fillId="2" borderId="56" xfId="0" applyNumberFormat="1" applyFont="1" applyFill="1" applyBorder="1" applyAlignment="1">
      <alignment horizontal="justify" vertical="center" wrapText="1"/>
    </xf>
    <xf numFmtId="49" fontId="12" fillId="2" borderId="46" xfId="0" applyNumberFormat="1" applyFont="1" applyFill="1" applyBorder="1" applyAlignment="1">
      <alignment horizontal="justify" vertical="center" wrapText="1"/>
    </xf>
    <xf numFmtId="49" fontId="12" fillId="2" borderId="47" xfId="0" applyNumberFormat="1" applyFont="1" applyFill="1" applyBorder="1" applyAlignment="1">
      <alignment horizontal="justify" vertical="center" wrapText="1"/>
    </xf>
    <xf numFmtId="49" fontId="12" fillId="2" borderId="58" xfId="0" applyNumberFormat="1" applyFont="1" applyFill="1" applyBorder="1" applyAlignment="1">
      <alignment horizontal="justify" vertical="center" wrapText="1"/>
    </xf>
    <xf numFmtId="49" fontId="12" fillId="2" borderId="50" xfId="0" applyNumberFormat="1" applyFont="1" applyFill="1" applyBorder="1" applyAlignment="1">
      <alignment horizontal="justify" vertical="center" wrapText="1"/>
    </xf>
    <xf numFmtId="49" fontId="12" fillId="2" borderId="51" xfId="0" applyNumberFormat="1" applyFont="1" applyFill="1" applyBorder="1" applyAlignment="1">
      <alignment horizontal="justify" vertical="center" wrapText="1"/>
    </xf>
    <xf numFmtId="49" fontId="39" fillId="2" borderId="33" xfId="0" applyNumberFormat="1" applyFont="1" applyFill="1" applyBorder="1" applyAlignment="1">
      <alignment vertical="center" wrapText="1"/>
    </xf>
    <xf numFmtId="49" fontId="39" fillId="2" borderId="31" xfId="0" applyNumberFormat="1" applyFont="1" applyFill="1" applyBorder="1" applyAlignment="1">
      <alignment vertical="center" wrapText="1"/>
    </xf>
    <xf numFmtId="49" fontId="39" fillId="2" borderId="44" xfId="0" applyNumberFormat="1" applyFont="1" applyFill="1" applyBorder="1" applyAlignment="1">
      <alignment vertical="center" wrapText="1"/>
    </xf>
    <xf numFmtId="49" fontId="39" fillId="2" borderId="76" xfId="0" applyNumberFormat="1" applyFont="1" applyFill="1" applyBorder="1" applyAlignment="1">
      <alignment horizontal="center" vertical="center" wrapText="1"/>
    </xf>
    <xf numFmtId="49" fontId="39" fillId="2" borderId="77" xfId="0" applyNumberFormat="1" applyFont="1" applyFill="1" applyBorder="1" applyAlignment="1">
      <alignment horizontal="center" vertical="center" wrapText="1"/>
    </xf>
    <xf numFmtId="49" fontId="39" fillId="2" borderId="78" xfId="0" applyNumberFormat="1"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57"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49" fontId="39" fillId="0" borderId="45" xfId="0" applyNumberFormat="1" applyFont="1" applyFill="1" applyBorder="1" applyAlignment="1">
      <alignment horizontal="center" vertical="center" wrapText="1"/>
    </xf>
    <xf numFmtId="49" fontId="39" fillId="0" borderId="46" xfId="0" applyNumberFormat="1" applyFont="1" applyFill="1" applyBorder="1" applyAlignment="1">
      <alignment horizontal="center" vertical="center" wrapText="1"/>
    </xf>
    <xf numFmtId="49" fontId="39" fillId="0" borderId="64" xfId="0" applyNumberFormat="1" applyFont="1" applyFill="1" applyBorder="1" applyAlignment="1">
      <alignment horizontal="center" vertical="center" wrapText="1"/>
    </xf>
    <xf numFmtId="49" fontId="39" fillId="0" borderId="49" xfId="0" applyNumberFormat="1" applyFont="1" applyFill="1" applyBorder="1" applyAlignment="1">
      <alignment horizontal="center" vertical="center" wrapText="1"/>
    </xf>
    <xf numFmtId="49" fontId="39" fillId="0" borderId="50" xfId="0" applyNumberFormat="1" applyFont="1" applyFill="1" applyBorder="1" applyAlignment="1">
      <alignment horizontal="center" vertical="center" wrapText="1"/>
    </xf>
    <xf numFmtId="49" fontId="39" fillId="0" borderId="75" xfId="0" applyNumberFormat="1" applyFont="1" applyFill="1" applyBorder="1" applyAlignment="1">
      <alignment horizontal="center" vertical="center" wrapText="1"/>
    </xf>
    <xf numFmtId="49" fontId="39" fillId="2" borderId="63" xfId="0" applyNumberFormat="1" applyFont="1" applyFill="1" applyBorder="1" applyAlignment="1">
      <alignment horizontal="justify" vertical="center" wrapText="1"/>
    </xf>
    <xf numFmtId="49" fontId="39" fillId="2" borderId="46" xfId="0" applyNumberFormat="1" applyFont="1" applyFill="1" applyBorder="1" applyAlignment="1">
      <alignment horizontal="justify" vertical="center" wrapText="1"/>
    </xf>
    <xf numFmtId="49" fontId="39" fillId="2" borderId="64" xfId="0" applyNumberFormat="1" applyFont="1" applyFill="1" applyBorder="1" applyAlignment="1">
      <alignment horizontal="justify" vertical="center" wrapText="1"/>
    </xf>
    <xf numFmtId="49" fontId="39" fillId="2" borderId="74" xfId="0" applyNumberFormat="1" applyFont="1" applyFill="1" applyBorder="1" applyAlignment="1">
      <alignment horizontal="justify" vertical="center" wrapText="1"/>
    </xf>
    <xf numFmtId="49" fontId="39" fillId="2" borderId="50" xfId="0" applyNumberFormat="1" applyFont="1" applyFill="1" applyBorder="1" applyAlignment="1">
      <alignment horizontal="justify" vertical="center" wrapText="1"/>
    </xf>
    <xf numFmtId="49" fontId="39" fillId="2" borderId="75" xfId="0" applyNumberFormat="1" applyFont="1" applyFill="1" applyBorder="1" applyAlignment="1">
      <alignment horizontal="justify" vertical="center" wrapText="1"/>
    </xf>
    <xf numFmtId="49" fontId="39" fillId="2" borderId="64" xfId="0" applyNumberFormat="1" applyFont="1" applyFill="1" applyBorder="1" applyAlignment="1">
      <alignment horizontal="center" vertical="center" wrapText="1"/>
    </xf>
    <xf numFmtId="49" fontId="39" fillId="2" borderId="75" xfId="0" applyNumberFormat="1" applyFont="1" applyFill="1" applyBorder="1" applyAlignment="1">
      <alignment horizontal="center" vertical="center" wrapText="1"/>
    </xf>
    <xf numFmtId="49" fontId="39" fillId="2" borderId="66" xfId="0" applyNumberFormat="1" applyFont="1" applyFill="1" applyBorder="1" applyAlignment="1">
      <alignment vertical="center" wrapText="1"/>
    </xf>
    <xf numFmtId="49" fontId="39" fillId="2" borderId="67" xfId="0" applyNumberFormat="1" applyFont="1" applyFill="1" applyBorder="1" applyAlignment="1">
      <alignment vertical="center" wrapText="1"/>
    </xf>
    <xf numFmtId="49" fontId="39" fillId="2" borderId="68" xfId="0" applyNumberFormat="1" applyFont="1" applyFill="1" applyBorder="1" applyAlignment="1">
      <alignment vertical="center" wrapText="1"/>
    </xf>
    <xf numFmtId="0" fontId="12" fillId="0" borderId="69" xfId="0" applyFont="1" applyBorder="1" applyAlignment="1">
      <alignment wrapText="1"/>
    </xf>
    <xf numFmtId="0" fontId="12" fillId="0" borderId="67" xfId="0" applyFont="1" applyBorder="1" applyAlignment="1">
      <alignment wrapText="1"/>
    </xf>
    <xf numFmtId="0" fontId="12" fillId="0" borderId="70" xfId="0" applyFont="1" applyBorder="1" applyAlignment="1">
      <alignment wrapText="1"/>
    </xf>
    <xf numFmtId="49" fontId="39" fillId="2" borderId="65" xfId="0" applyNumberFormat="1" applyFont="1" applyFill="1" applyBorder="1" applyAlignment="1">
      <alignment horizontal="center" vertical="center" wrapText="1"/>
    </xf>
    <xf numFmtId="49" fontId="12" fillId="2" borderId="69" xfId="0" applyNumberFormat="1" applyFont="1" applyFill="1" applyBorder="1" applyAlignment="1">
      <alignment horizontal="center" vertical="center" wrapText="1"/>
    </xf>
    <xf numFmtId="49" fontId="12" fillId="2" borderId="67" xfId="0" applyNumberFormat="1" applyFont="1" applyFill="1" applyBorder="1" applyAlignment="1">
      <alignment horizontal="center" vertical="center" wrapText="1"/>
    </xf>
    <xf numFmtId="49" fontId="12" fillId="2" borderId="70"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2" fillId="0" borderId="5" xfId="0" applyFont="1" applyFill="1" applyBorder="1" applyAlignment="1">
      <alignment horizontal="justify" vertical="center"/>
    </xf>
    <xf numFmtId="0" fontId="2" fillId="0" borderId="2" xfId="0" applyFont="1" applyFill="1" applyBorder="1" applyAlignment="1">
      <alignment horizontal="justify" vertical="center"/>
    </xf>
    <xf numFmtId="0" fontId="2" fillId="0" borderId="3" xfId="0" applyFont="1" applyFill="1" applyBorder="1" applyAlignment="1">
      <alignment horizontal="justify" vertical="center"/>
    </xf>
    <xf numFmtId="0" fontId="2" fillId="0" borderId="7"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9" xfId="0" applyFont="1" applyFill="1" applyBorder="1" applyAlignment="1">
      <alignment horizontal="justify" vertical="center"/>
    </xf>
    <xf numFmtId="0" fontId="13" fillId="6" borderId="45" xfId="1" applyFont="1" applyFill="1" applyBorder="1" applyAlignment="1" applyProtection="1">
      <alignment horizontal="center" vertical="center" wrapText="1"/>
    </xf>
    <xf numFmtId="0" fontId="13" fillId="6" borderId="46" xfId="1" applyFont="1" applyFill="1" applyBorder="1" applyAlignment="1" applyProtection="1">
      <alignment horizontal="center" vertical="center" wrapText="1"/>
    </xf>
    <xf numFmtId="0" fontId="13" fillId="6" borderId="47" xfId="1" applyFont="1" applyFill="1" applyBorder="1" applyAlignment="1" applyProtection="1">
      <alignment horizontal="center"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36" fillId="7" borderId="45" xfId="1" applyFont="1" applyFill="1" applyBorder="1" applyAlignment="1" applyProtection="1">
      <alignment horizontal="center" vertical="center" wrapText="1"/>
    </xf>
    <xf numFmtId="0" fontId="36" fillId="7" borderId="46" xfId="1" applyFont="1" applyFill="1" applyBorder="1" applyAlignment="1" applyProtection="1">
      <alignment horizontal="center" vertical="center" wrapText="1"/>
    </xf>
    <xf numFmtId="0" fontId="36" fillId="7" borderId="47" xfId="1" applyFont="1" applyFill="1" applyBorder="1" applyAlignment="1" applyProtection="1">
      <alignment horizontal="center" vertical="center" wrapText="1"/>
    </xf>
    <xf numFmtId="0" fontId="5" fillId="7" borderId="11" xfId="0" applyFont="1" applyFill="1" applyBorder="1" applyAlignment="1">
      <alignment horizontal="center" vertical="center"/>
    </xf>
    <xf numFmtId="0" fontId="39" fillId="10" borderId="88" xfId="0" applyFont="1" applyFill="1" applyBorder="1" applyAlignment="1">
      <alignment horizontal="center" vertical="center" wrapText="1"/>
    </xf>
    <xf numFmtId="0" fontId="39" fillId="10" borderId="89" xfId="0" applyFont="1" applyFill="1" applyBorder="1" applyAlignment="1">
      <alignment horizontal="center" vertical="center" wrapText="1"/>
    </xf>
    <xf numFmtId="49" fontId="39" fillId="0" borderId="27"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9" fillId="0" borderId="84" xfId="0" applyNumberFormat="1" applyFont="1" applyFill="1" applyBorder="1" applyAlignment="1">
      <alignment horizontal="center" vertical="center" wrapText="1"/>
    </xf>
    <xf numFmtId="49" fontId="39" fillId="0" borderId="25" xfId="0" applyNumberFormat="1" applyFont="1" applyFill="1" applyBorder="1" applyAlignment="1">
      <alignment horizontal="center" vertical="center" wrapText="1"/>
    </xf>
    <xf numFmtId="49" fontId="39" fillId="0" borderId="8" xfId="0" applyNumberFormat="1" applyFont="1" applyFill="1" applyBorder="1" applyAlignment="1">
      <alignment horizontal="center" vertical="center" wrapText="1"/>
    </xf>
    <xf numFmtId="49" fontId="39" fillId="0" borderId="87" xfId="0" applyNumberFormat="1" applyFont="1" applyFill="1" applyBorder="1" applyAlignment="1">
      <alignment horizontal="center" vertical="center" wrapText="1"/>
    </xf>
    <xf numFmtId="49" fontId="39" fillId="2" borderId="83" xfId="0" applyNumberFormat="1" applyFont="1" applyFill="1" applyBorder="1" applyAlignment="1">
      <alignment horizontal="center" vertical="center" wrapText="1"/>
    </xf>
    <xf numFmtId="49" fontId="39" fillId="2" borderId="2" xfId="0" applyNumberFormat="1" applyFont="1" applyFill="1" applyBorder="1" applyAlignment="1">
      <alignment horizontal="center" vertical="center" wrapText="1"/>
    </xf>
    <xf numFmtId="49" fontId="39" fillId="2" borderId="43" xfId="0" applyNumberFormat="1" applyFont="1" applyFill="1" applyBorder="1" applyAlignment="1">
      <alignment horizontal="center" vertical="center" wrapText="1"/>
    </xf>
    <xf numFmtId="49" fontId="39" fillId="2" borderId="85" xfId="0" applyNumberFormat="1" applyFont="1" applyFill="1" applyBorder="1" applyAlignment="1">
      <alignment horizontal="center" vertical="center" wrapText="1"/>
    </xf>
    <xf numFmtId="49" fontId="39" fillId="2" borderId="8" xfId="0" applyNumberFormat="1" applyFont="1" applyFill="1" applyBorder="1" applyAlignment="1">
      <alignment horizontal="center" vertical="center" wrapText="1"/>
    </xf>
    <xf numFmtId="49" fontId="39" fillId="2" borderId="34" xfId="0" applyNumberFormat="1" applyFont="1" applyFill="1" applyBorder="1" applyAlignment="1">
      <alignment horizontal="center" vertical="center" wrapText="1"/>
    </xf>
    <xf numFmtId="49" fontId="39" fillId="2" borderId="27" xfId="0" applyNumberFormat="1" applyFont="1" applyFill="1" applyBorder="1" applyAlignment="1">
      <alignment horizontal="justify" vertical="center" wrapText="1"/>
    </xf>
    <xf numFmtId="49" fontId="39" fillId="2" borderId="2" xfId="0" applyNumberFormat="1" applyFont="1" applyFill="1" applyBorder="1" applyAlignment="1">
      <alignment horizontal="justify" vertical="center" wrapText="1"/>
    </xf>
    <xf numFmtId="49" fontId="39" fillId="2" borderId="43" xfId="0" applyNumberFormat="1" applyFont="1" applyFill="1" applyBorder="1" applyAlignment="1">
      <alignment horizontal="justify" vertical="center" wrapText="1"/>
    </xf>
    <xf numFmtId="49" fontId="39" fillId="2" borderId="25" xfId="0" applyNumberFormat="1" applyFont="1" applyFill="1" applyBorder="1" applyAlignment="1">
      <alignment horizontal="justify" vertical="center" wrapText="1"/>
    </xf>
    <xf numFmtId="49" fontId="39" fillId="2" borderId="8" xfId="0" applyNumberFormat="1" applyFont="1" applyFill="1" applyBorder="1" applyAlignment="1">
      <alignment horizontal="justify" vertical="center" wrapText="1"/>
    </xf>
    <xf numFmtId="49" fontId="39" fillId="2" borderId="34" xfId="0" applyNumberFormat="1" applyFont="1" applyFill="1" applyBorder="1" applyAlignment="1">
      <alignment horizontal="justify" vertical="center" wrapText="1"/>
    </xf>
    <xf numFmtId="49" fontId="39" fillId="2" borderId="27" xfId="0" applyNumberFormat="1" applyFont="1" applyFill="1" applyBorder="1" applyAlignment="1">
      <alignment horizontal="center" vertical="center" wrapText="1"/>
    </xf>
    <xf numFmtId="49" fontId="39" fillId="2" borderId="25" xfId="0" applyNumberFormat="1" applyFont="1" applyFill="1" applyBorder="1" applyAlignment="1">
      <alignment horizontal="center" vertical="center" wrapText="1"/>
    </xf>
    <xf numFmtId="0" fontId="30" fillId="6" borderId="62" xfId="0" applyFont="1" applyFill="1" applyBorder="1" applyAlignment="1">
      <alignment horizontal="center" vertical="center" wrapText="1"/>
    </xf>
    <xf numFmtId="0" fontId="30" fillId="6" borderId="71" xfId="0" applyFont="1" applyFill="1" applyBorder="1" applyAlignment="1">
      <alignment horizontal="center" vertical="center" wrapText="1"/>
    </xf>
    <xf numFmtId="49" fontId="48" fillId="6" borderId="63" xfId="0" applyNumberFormat="1" applyFont="1" applyFill="1" applyBorder="1" applyAlignment="1">
      <alignment horizontal="center" vertical="center" wrapText="1"/>
    </xf>
    <xf numFmtId="49" fontId="48" fillId="6" borderId="46" xfId="0" applyNumberFormat="1" applyFont="1" applyFill="1" applyBorder="1" applyAlignment="1">
      <alignment horizontal="center" vertical="center" wrapText="1"/>
    </xf>
    <xf numFmtId="49" fontId="48" fillId="6" borderId="47" xfId="0" applyNumberFormat="1" applyFont="1" applyFill="1" applyBorder="1" applyAlignment="1">
      <alignment horizontal="center" vertical="center" wrapText="1"/>
    </xf>
    <xf numFmtId="49" fontId="48" fillId="6" borderId="25" xfId="0" applyNumberFormat="1" applyFont="1" applyFill="1" applyBorder="1" applyAlignment="1">
      <alignment horizontal="center" vertical="center" wrapText="1"/>
    </xf>
    <xf numFmtId="49" fontId="48" fillId="6" borderId="8" xfId="0" applyNumberFormat="1" applyFont="1" applyFill="1" applyBorder="1" applyAlignment="1">
      <alignment horizontal="center" vertical="center" wrapText="1"/>
    </xf>
    <xf numFmtId="49" fontId="48" fillId="6" borderId="87" xfId="0" applyNumberFormat="1" applyFont="1" applyFill="1" applyBorder="1" applyAlignment="1">
      <alignment horizontal="center" vertical="center" wrapText="1"/>
    </xf>
    <xf numFmtId="49" fontId="48" fillId="6" borderId="69" xfId="0" applyNumberFormat="1" applyFont="1" applyFill="1" applyBorder="1" applyAlignment="1">
      <alignment horizontal="center" vertical="center" wrapText="1"/>
    </xf>
    <xf numFmtId="49" fontId="48" fillId="6" borderId="67" xfId="0" applyNumberFormat="1" applyFont="1" applyFill="1" applyBorder="1" applyAlignment="1">
      <alignment horizontal="center" vertical="center" wrapText="1"/>
    </xf>
    <xf numFmtId="49" fontId="48" fillId="6" borderId="70" xfId="0" applyNumberFormat="1" applyFont="1" applyFill="1" applyBorder="1" applyAlignment="1">
      <alignment horizontal="center" vertical="center" wrapText="1"/>
    </xf>
    <xf numFmtId="49" fontId="48" fillId="6" borderId="56" xfId="0" applyNumberFormat="1" applyFont="1" applyFill="1" applyBorder="1" applyAlignment="1">
      <alignment horizontal="justify" vertical="center" wrapText="1"/>
    </xf>
    <xf numFmtId="49" fontId="48" fillId="6" borderId="46" xfId="0" applyNumberFormat="1" applyFont="1" applyFill="1" applyBorder="1" applyAlignment="1">
      <alignment horizontal="justify" vertical="center" wrapText="1"/>
    </xf>
    <xf numFmtId="49" fontId="48" fillId="6" borderId="47" xfId="0" applyNumberFormat="1" applyFont="1" applyFill="1" applyBorder="1" applyAlignment="1">
      <alignment horizontal="justify" vertical="center" wrapText="1"/>
    </xf>
    <xf numFmtId="49" fontId="48" fillId="6" borderId="6" xfId="0" applyNumberFormat="1" applyFont="1" applyFill="1" applyBorder="1" applyAlignment="1">
      <alignment horizontal="justify" vertical="center" wrapText="1"/>
    </xf>
    <xf numFmtId="49" fontId="48" fillId="6" borderId="0" xfId="0" applyNumberFormat="1" applyFont="1" applyFill="1" applyBorder="1" applyAlignment="1">
      <alignment horizontal="justify" vertical="center" wrapText="1"/>
    </xf>
    <xf numFmtId="49" fontId="48" fillId="6" borderId="48" xfId="0" applyNumberFormat="1" applyFont="1" applyFill="1" applyBorder="1" applyAlignment="1">
      <alignment horizontal="justify" vertical="center" wrapText="1"/>
    </xf>
    <xf numFmtId="49" fontId="48" fillId="6" borderId="66" xfId="0" applyNumberFormat="1" applyFont="1" applyFill="1" applyBorder="1" applyAlignment="1">
      <alignment vertical="center" wrapText="1"/>
    </xf>
    <xf numFmtId="49" fontId="48" fillId="6" borderId="67" xfId="0" applyNumberFormat="1" applyFont="1" applyFill="1" applyBorder="1" applyAlignment="1">
      <alignment vertical="center" wrapText="1"/>
    </xf>
    <xf numFmtId="49" fontId="48" fillId="6" borderId="68" xfId="0" applyNumberFormat="1" applyFont="1" applyFill="1" applyBorder="1" applyAlignment="1">
      <alignment vertical="center" wrapText="1"/>
    </xf>
    <xf numFmtId="3" fontId="48" fillId="6" borderId="66" xfId="0" applyNumberFormat="1" applyFont="1" applyFill="1" applyBorder="1" applyAlignment="1">
      <alignment horizontal="center" vertical="center" wrapText="1"/>
    </xf>
    <xf numFmtId="3" fontId="48" fillId="6" borderId="67" xfId="0" applyNumberFormat="1" applyFont="1" applyFill="1" applyBorder="1" applyAlignment="1">
      <alignment horizontal="center" vertical="center" wrapText="1"/>
    </xf>
    <xf numFmtId="3" fontId="48" fillId="6" borderId="68" xfId="0" applyNumberFormat="1" applyFont="1" applyFill="1" applyBorder="1" applyAlignment="1">
      <alignment horizontal="center" vertical="center" wrapText="1"/>
    </xf>
    <xf numFmtId="3" fontId="48" fillId="6" borderId="66" xfId="0" applyNumberFormat="1" applyFont="1" applyFill="1" applyBorder="1" applyAlignment="1">
      <alignment horizontal="right" vertical="center" wrapText="1"/>
    </xf>
    <xf numFmtId="3" fontId="48" fillId="6" borderId="67" xfId="0" applyNumberFormat="1" applyFont="1" applyFill="1" applyBorder="1" applyAlignment="1">
      <alignment horizontal="right" vertical="center" wrapText="1"/>
    </xf>
    <xf numFmtId="3" fontId="48" fillId="6" borderId="68" xfId="0" applyNumberFormat="1" applyFont="1" applyFill="1" applyBorder="1" applyAlignment="1">
      <alignment horizontal="right" vertical="center" wrapText="1"/>
    </xf>
    <xf numFmtId="49" fontId="48" fillId="6" borderId="81" xfId="0" applyNumberFormat="1" applyFont="1" applyFill="1" applyBorder="1" applyAlignment="1">
      <alignment vertical="center" wrapText="1"/>
    </xf>
    <xf numFmtId="49" fontId="48" fillId="6" borderId="39" xfId="0" applyNumberFormat="1" applyFont="1" applyFill="1" applyBorder="1" applyAlignment="1">
      <alignment vertical="center" wrapText="1"/>
    </xf>
    <xf numFmtId="49" fontId="48" fillId="6" borderId="82" xfId="0" applyNumberFormat="1" applyFont="1" applyFill="1" applyBorder="1" applyAlignment="1">
      <alignment vertical="center" wrapText="1"/>
    </xf>
    <xf numFmtId="49" fontId="39" fillId="2" borderId="56" xfId="0" applyNumberFormat="1" applyFont="1" applyFill="1" applyBorder="1" applyAlignment="1">
      <alignment horizontal="justify" vertical="center" wrapText="1"/>
    </xf>
    <xf numFmtId="49" fontId="39" fillId="2" borderId="47" xfId="0" applyNumberFormat="1" applyFont="1" applyFill="1" applyBorder="1" applyAlignment="1">
      <alignment horizontal="justify" vertical="center" wrapText="1"/>
    </xf>
    <xf numFmtId="49" fontId="39" fillId="2" borderId="58" xfId="0" applyNumberFormat="1" applyFont="1" applyFill="1" applyBorder="1" applyAlignment="1">
      <alignment horizontal="justify" vertical="center" wrapText="1"/>
    </xf>
    <xf numFmtId="49" fontId="39" fillId="2" borderId="51" xfId="0" applyNumberFormat="1" applyFont="1" applyFill="1" applyBorder="1" applyAlignment="1">
      <alignment horizontal="justify" vertical="center" wrapText="1"/>
    </xf>
    <xf numFmtId="49" fontId="39" fillId="2" borderId="69" xfId="0" applyNumberFormat="1" applyFont="1" applyFill="1" applyBorder="1" applyAlignment="1">
      <alignment horizontal="center" vertical="center" wrapText="1"/>
    </xf>
    <xf numFmtId="49" fontId="39" fillId="2" borderId="67" xfId="0" applyNumberFormat="1" applyFont="1" applyFill="1" applyBorder="1" applyAlignment="1">
      <alignment horizontal="center" vertical="center" wrapText="1"/>
    </xf>
    <xf numFmtId="49" fontId="39" fillId="2" borderId="70" xfId="0" applyNumberFormat="1" applyFont="1" applyFill="1" applyBorder="1" applyAlignment="1">
      <alignment horizontal="center" vertical="center" wrapText="1"/>
    </xf>
    <xf numFmtId="0" fontId="45" fillId="7" borderId="45" xfId="0" applyFont="1" applyFill="1" applyBorder="1" applyAlignment="1">
      <alignment horizontal="center" vertical="center" wrapText="1"/>
    </xf>
    <xf numFmtId="0" fontId="45" fillId="7" borderId="46" xfId="0" applyFont="1" applyFill="1" applyBorder="1" applyAlignment="1">
      <alignment horizontal="center" vertical="center" wrapText="1"/>
    </xf>
    <xf numFmtId="0" fontId="45" fillId="7" borderId="55" xfId="0" applyFont="1" applyFill="1" applyBorder="1" applyAlignment="1">
      <alignment horizontal="center" vertical="center" wrapText="1"/>
    </xf>
    <xf numFmtId="0" fontId="45" fillId="7" borderId="49" xfId="0" applyFont="1" applyFill="1" applyBorder="1" applyAlignment="1">
      <alignment horizontal="center" vertical="center" wrapText="1"/>
    </xf>
    <xf numFmtId="0" fontId="45" fillId="7" borderId="50" xfId="0" applyFont="1" applyFill="1" applyBorder="1" applyAlignment="1">
      <alignment horizontal="center" vertical="center" wrapText="1"/>
    </xf>
    <xf numFmtId="0" fontId="45" fillId="7" borderId="57" xfId="0" applyFont="1" applyFill="1" applyBorder="1" applyAlignment="1">
      <alignment horizontal="center" vertical="center" wrapText="1"/>
    </xf>
    <xf numFmtId="0" fontId="46" fillId="2" borderId="56" xfId="0" applyFont="1" applyFill="1" applyBorder="1" applyAlignment="1">
      <alignment horizontal="center" vertical="center" wrapText="1"/>
    </xf>
    <xf numFmtId="0" fontId="46" fillId="2" borderId="46" xfId="0" applyFont="1" applyFill="1" applyBorder="1" applyAlignment="1">
      <alignment horizontal="center" vertical="center" wrapText="1"/>
    </xf>
    <xf numFmtId="0" fontId="46" fillId="2" borderId="47"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6" fillId="2" borderId="50" xfId="0" applyFont="1" applyFill="1" applyBorder="1" applyAlignment="1">
      <alignment horizontal="center" vertical="center" wrapText="1"/>
    </xf>
    <xf numFmtId="0" fontId="46" fillId="2" borderId="51" xfId="0" applyFont="1" applyFill="1" applyBorder="1" applyAlignment="1">
      <alignment horizontal="center" vertical="center" wrapText="1"/>
    </xf>
    <xf numFmtId="49" fontId="39" fillId="2" borderId="84" xfId="0" applyNumberFormat="1" applyFont="1" applyFill="1" applyBorder="1" applyAlignment="1">
      <alignment horizontal="center" vertical="center" wrapText="1"/>
    </xf>
    <xf numFmtId="49" fontId="39" fillId="2" borderId="87" xfId="0" applyNumberFormat="1" applyFont="1" applyFill="1" applyBorder="1" applyAlignment="1">
      <alignment horizontal="center" vertical="center" wrapText="1"/>
    </xf>
    <xf numFmtId="49" fontId="39" fillId="2" borderId="40" xfId="0" applyNumberFormat="1" applyFont="1" applyFill="1" applyBorder="1" applyAlignment="1">
      <alignment horizontal="center" vertical="center" wrapText="1"/>
    </xf>
    <xf numFmtId="49" fontId="39" fillId="2" borderId="30" xfId="0" applyNumberFormat="1" applyFont="1" applyFill="1" applyBorder="1" applyAlignment="1">
      <alignment horizontal="center" vertical="center" wrapText="1"/>
    </xf>
    <xf numFmtId="49" fontId="39" fillId="2" borderId="41" xfId="0" applyNumberFormat="1" applyFont="1" applyFill="1" applyBorder="1" applyAlignment="1">
      <alignment horizontal="center" vertical="center" wrapText="1"/>
    </xf>
    <xf numFmtId="0" fontId="0" fillId="0" borderId="46" xfId="0" applyBorder="1" applyAlignment="1">
      <alignment horizontal="center" vertical="center" wrapText="1"/>
    </xf>
    <xf numFmtId="0" fontId="0" fillId="0" borderId="64"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0" fillId="0" borderId="46" xfId="0" applyBorder="1" applyAlignment="1">
      <alignment wrapText="1"/>
    </xf>
    <xf numFmtId="0" fontId="0" fillId="0" borderId="64" xfId="0" applyBorder="1" applyAlignment="1">
      <alignment wrapText="1"/>
    </xf>
    <xf numFmtId="0" fontId="0" fillId="0" borderId="25" xfId="0" applyBorder="1" applyAlignment="1">
      <alignment wrapText="1"/>
    </xf>
    <xf numFmtId="0" fontId="0" fillId="0" borderId="8" xfId="0" applyBorder="1" applyAlignment="1">
      <alignment wrapText="1"/>
    </xf>
    <xf numFmtId="0" fontId="0" fillId="0" borderId="34" xfId="0" applyBorder="1" applyAlignment="1">
      <alignment wrapText="1"/>
    </xf>
    <xf numFmtId="49" fontId="48" fillId="6" borderId="64" xfId="0" applyNumberFormat="1" applyFont="1" applyFill="1" applyBorder="1" applyAlignment="1">
      <alignment horizontal="center" vertical="center" wrapText="1"/>
    </xf>
    <xf numFmtId="49" fontId="39" fillId="2" borderId="5" xfId="0" applyNumberFormat="1" applyFont="1" applyFill="1" applyBorder="1" applyAlignment="1">
      <alignment horizontal="justify" vertical="center" wrapText="1"/>
    </xf>
    <xf numFmtId="49" fontId="39" fillId="2" borderId="84" xfId="0" applyNumberFormat="1" applyFont="1" applyFill="1" applyBorder="1" applyAlignment="1">
      <alignment horizontal="justify" vertical="center" wrapText="1"/>
    </xf>
    <xf numFmtId="49" fontId="39" fillId="2" borderId="7" xfId="0" applyNumberFormat="1" applyFont="1" applyFill="1" applyBorder="1" applyAlignment="1">
      <alignment horizontal="justify" vertical="center" wrapText="1"/>
    </xf>
    <xf numFmtId="49" fontId="39" fillId="2" borderId="87" xfId="0" applyNumberFormat="1" applyFont="1" applyFill="1" applyBorder="1" applyAlignment="1">
      <alignment horizontal="justify" vertical="center" wrapText="1"/>
    </xf>
    <xf numFmtId="49" fontId="39" fillId="2" borderId="36" xfId="0" applyNumberFormat="1" applyFont="1" applyFill="1" applyBorder="1" applyAlignment="1">
      <alignment vertical="center" wrapText="1"/>
    </xf>
    <xf numFmtId="49" fontId="39" fillId="2" borderId="29" xfId="0" applyNumberFormat="1" applyFont="1" applyFill="1" applyBorder="1" applyAlignment="1">
      <alignment vertical="center" wrapText="1"/>
    </xf>
    <xf numFmtId="49" fontId="39" fillId="2" borderId="86" xfId="0" applyNumberFormat="1" applyFont="1" applyFill="1" applyBorder="1" applyAlignment="1">
      <alignment vertical="center" wrapText="1"/>
    </xf>
    <xf numFmtId="49" fontId="39" fillId="2" borderId="38" xfId="0" applyNumberFormat="1" applyFont="1" applyFill="1" applyBorder="1" applyAlignment="1">
      <alignment horizontal="center" vertical="center" wrapText="1"/>
    </xf>
    <xf numFmtId="49" fontId="39" fillId="2" borderId="37" xfId="0" applyNumberFormat="1" applyFont="1" applyFill="1" applyBorder="1" applyAlignment="1">
      <alignment horizontal="center" vertical="center" wrapText="1"/>
    </xf>
    <xf numFmtId="43" fontId="39" fillId="2" borderId="38" xfId="2" applyFont="1" applyFill="1" applyBorder="1" applyAlignment="1">
      <alignment horizontal="center" vertical="center" wrapText="1"/>
    </xf>
    <xf numFmtId="43" fontId="39" fillId="2" borderId="30" xfId="2" applyFont="1" applyFill="1" applyBorder="1" applyAlignment="1">
      <alignment horizontal="center" vertical="center" wrapText="1"/>
    </xf>
    <xf numFmtId="43" fontId="39" fillId="2" borderId="37" xfId="2" applyFont="1" applyFill="1" applyBorder="1" applyAlignment="1">
      <alignment horizontal="center" vertical="center" wrapText="1"/>
    </xf>
    <xf numFmtId="49" fontId="39" fillId="2" borderId="6" xfId="0" applyNumberFormat="1" applyFont="1" applyFill="1" applyBorder="1" applyAlignment="1">
      <alignment horizontal="justify" vertical="center" wrapText="1"/>
    </xf>
    <xf numFmtId="49" fontId="39" fillId="2" borderId="0" xfId="0" applyNumberFormat="1" applyFont="1" applyFill="1" applyBorder="1" applyAlignment="1">
      <alignment horizontal="justify" vertical="center" wrapText="1"/>
    </xf>
    <xf numFmtId="49" fontId="39" fillId="2" borderId="48" xfId="0" applyNumberFormat="1" applyFont="1" applyFill="1" applyBorder="1" applyAlignment="1">
      <alignment horizontal="justify" vertical="center" wrapText="1"/>
    </xf>
    <xf numFmtId="49" fontId="39" fillId="2" borderId="79" xfId="0" applyNumberFormat="1" applyFont="1" applyFill="1" applyBorder="1" applyAlignment="1">
      <alignment vertical="center" wrapText="1"/>
    </xf>
    <xf numFmtId="49" fontId="39" fillId="2" borderId="26" xfId="0" applyNumberFormat="1" applyFont="1" applyFill="1" applyBorder="1" applyAlignment="1">
      <alignment horizontal="center" vertical="center" wrapText="1"/>
    </xf>
    <xf numFmtId="49" fontId="39" fillId="2" borderId="0" xfId="0" applyNumberFormat="1" applyFont="1" applyFill="1" applyBorder="1" applyAlignment="1">
      <alignment horizontal="center" vertical="center" wrapText="1"/>
    </xf>
    <xf numFmtId="49" fontId="39" fillId="2" borderId="32" xfId="0" applyNumberFormat="1" applyFont="1" applyFill="1" applyBorder="1" applyAlignment="1">
      <alignment horizontal="center" vertical="center" wrapText="1"/>
    </xf>
    <xf numFmtId="49" fontId="39" fillId="2" borderId="48" xfId="0" applyNumberFormat="1" applyFont="1" applyFill="1" applyBorder="1" applyAlignment="1">
      <alignment horizontal="center" vertical="center" wrapText="1"/>
    </xf>
    <xf numFmtId="49" fontId="39" fillId="2" borderId="72" xfId="0" applyNumberFormat="1" applyFont="1" applyFill="1" applyBorder="1" applyAlignment="1">
      <alignment horizontal="center" vertical="center" wrapText="1"/>
    </xf>
    <xf numFmtId="49" fontId="39" fillId="2" borderId="31" xfId="0" applyNumberFormat="1" applyFont="1" applyFill="1" applyBorder="1" applyAlignment="1">
      <alignment horizontal="center" vertical="center" wrapText="1"/>
    </xf>
    <xf numFmtId="49" fontId="39" fillId="2" borderId="35" xfId="0" applyNumberFormat="1" applyFont="1" applyFill="1" applyBorder="1" applyAlignment="1">
      <alignment horizontal="center" vertical="center" wrapText="1"/>
    </xf>
    <xf numFmtId="49" fontId="39" fillId="2" borderId="33" xfId="0" applyNumberFormat="1" applyFont="1" applyFill="1" applyBorder="1" applyAlignment="1">
      <alignment horizontal="center" vertical="center" wrapText="1"/>
    </xf>
    <xf numFmtId="49" fontId="39" fillId="2" borderId="44" xfId="0" applyNumberFormat="1" applyFont="1" applyFill="1" applyBorder="1" applyAlignment="1">
      <alignment horizontal="center" vertical="center" wrapText="1"/>
    </xf>
    <xf numFmtId="166" fontId="48" fillId="6" borderId="25" xfId="2" applyNumberFormat="1" applyFont="1" applyFill="1" applyBorder="1" applyAlignment="1">
      <alignment horizontal="center" vertical="center" wrapText="1"/>
    </xf>
    <xf numFmtId="166" fontId="48" fillId="6" borderId="8" xfId="2" applyNumberFormat="1" applyFont="1" applyFill="1" applyBorder="1" applyAlignment="1">
      <alignment horizontal="center" vertical="center" wrapText="1"/>
    </xf>
    <xf numFmtId="166" fontId="48" fillId="6" borderId="34" xfId="2" applyNumberFormat="1" applyFont="1" applyFill="1" applyBorder="1" applyAlignment="1">
      <alignment horizontal="center" vertical="center" wrapText="1"/>
    </xf>
    <xf numFmtId="43" fontId="48" fillId="6" borderId="33" xfId="2" applyFont="1" applyFill="1" applyBorder="1" applyAlignment="1">
      <alignment horizontal="center" vertical="center" wrapText="1"/>
    </xf>
    <xf numFmtId="43" fontId="48" fillId="6" borderId="31" xfId="2" applyFont="1" applyFill="1" applyBorder="1" applyAlignment="1">
      <alignment horizontal="center" vertical="center" wrapText="1"/>
    </xf>
    <xf numFmtId="43" fontId="48" fillId="6" borderId="44" xfId="2" applyFont="1" applyFill="1" applyBorder="1" applyAlignment="1">
      <alignment horizontal="center" vertical="center" wrapText="1"/>
    </xf>
    <xf numFmtId="49" fontId="48" fillId="6" borderId="27" xfId="0" applyNumberFormat="1" applyFont="1" applyFill="1" applyBorder="1" applyAlignment="1">
      <alignment horizontal="center" vertical="center" wrapText="1"/>
    </xf>
    <xf numFmtId="49" fontId="48" fillId="6" borderId="2" xfId="0" applyNumberFormat="1" applyFont="1" applyFill="1" applyBorder="1" applyAlignment="1">
      <alignment horizontal="center" vertical="center" wrapText="1"/>
    </xf>
    <xf numFmtId="49" fontId="48" fillId="6" borderId="43" xfId="0" applyNumberFormat="1" applyFont="1" applyFill="1" applyBorder="1" applyAlignment="1">
      <alignment horizontal="center" vertical="center" wrapText="1"/>
    </xf>
    <xf numFmtId="49" fontId="48" fillId="6" borderId="34" xfId="0" applyNumberFormat="1" applyFont="1" applyFill="1" applyBorder="1" applyAlignment="1">
      <alignment horizontal="center" vertical="center" wrapText="1"/>
    </xf>
    <xf numFmtId="49" fontId="48" fillId="6" borderId="27" xfId="0" applyNumberFormat="1" applyFont="1" applyFill="1" applyBorder="1" applyAlignment="1">
      <alignment horizontal="justify" vertical="center" wrapText="1"/>
    </xf>
    <xf numFmtId="49" fontId="48" fillId="6" borderId="2" xfId="0" applyNumberFormat="1" applyFont="1" applyFill="1" applyBorder="1" applyAlignment="1">
      <alignment horizontal="justify" vertical="center" wrapText="1"/>
    </xf>
    <xf numFmtId="49" fontId="48" fillId="6" borderId="43" xfId="0" applyNumberFormat="1" applyFont="1" applyFill="1" applyBorder="1" applyAlignment="1">
      <alignment horizontal="justify" vertical="center" wrapText="1"/>
    </xf>
    <xf numFmtId="49" fontId="48" fillId="6" borderId="25" xfId="0" applyNumberFormat="1" applyFont="1" applyFill="1" applyBorder="1" applyAlignment="1">
      <alignment horizontal="justify" vertical="center" wrapText="1"/>
    </xf>
    <xf numFmtId="49" fontId="48" fillId="6" borderId="8" xfId="0" applyNumberFormat="1" applyFont="1" applyFill="1" applyBorder="1" applyAlignment="1">
      <alignment horizontal="justify" vertical="center" wrapText="1"/>
    </xf>
    <xf numFmtId="49" fontId="48" fillId="6" borderId="34" xfId="0" applyNumberFormat="1" applyFont="1" applyFill="1" applyBorder="1" applyAlignment="1">
      <alignment horizontal="justify" vertical="center" wrapText="1"/>
    </xf>
    <xf numFmtId="0" fontId="39" fillId="10" borderId="71" xfId="0" applyFont="1" applyFill="1" applyBorder="1" applyAlignment="1">
      <alignment horizontal="center" vertical="center" wrapText="1"/>
    </xf>
    <xf numFmtId="0" fontId="39" fillId="10" borderId="73" xfId="0" applyFont="1" applyFill="1" applyBorder="1" applyAlignment="1">
      <alignment horizontal="center" vertical="center" wrapText="1"/>
    </xf>
    <xf numFmtId="49" fontId="39" fillId="0" borderId="26"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48" xfId="0" applyNumberFormat="1" applyFont="1" applyFill="1" applyBorder="1" applyAlignment="1">
      <alignment horizontal="center" vertical="center" wrapText="1"/>
    </xf>
    <xf numFmtId="49" fontId="39" fillId="0" borderId="74" xfId="0" applyNumberFormat="1" applyFont="1" applyFill="1" applyBorder="1" applyAlignment="1">
      <alignment horizontal="center" vertical="center" wrapText="1"/>
    </xf>
    <xf numFmtId="49" fontId="39" fillId="0" borderId="51" xfId="0" applyNumberFormat="1" applyFont="1" applyFill="1" applyBorder="1" applyAlignment="1">
      <alignment horizontal="center" vertical="center" wrapText="1"/>
    </xf>
    <xf numFmtId="49" fontId="39" fillId="2" borderId="23" xfId="0" applyNumberFormat="1" applyFont="1" applyFill="1" applyBorder="1" applyAlignment="1">
      <alignment horizontal="center" vertical="center" wrapText="1"/>
    </xf>
    <xf numFmtId="49" fontId="39" fillId="2" borderId="49" xfId="0" applyNumberFormat="1" applyFont="1" applyFill="1" applyBorder="1" applyAlignment="1">
      <alignment horizontal="center" vertical="center" wrapText="1"/>
    </xf>
    <xf numFmtId="49" fontId="39" fillId="2" borderId="26" xfId="0" applyNumberFormat="1" applyFont="1" applyFill="1" applyBorder="1" applyAlignment="1">
      <alignment horizontal="justify" vertical="center" wrapText="1"/>
    </xf>
    <xf numFmtId="49" fontId="39" fillId="2" borderId="32" xfId="0" applyNumberFormat="1" applyFont="1" applyFill="1" applyBorder="1" applyAlignment="1">
      <alignment horizontal="justify" vertical="center" wrapText="1"/>
    </xf>
    <xf numFmtId="49" fontId="48" fillId="6" borderId="84" xfId="0" applyNumberFormat="1" applyFont="1" applyFill="1" applyBorder="1" applyAlignment="1">
      <alignment horizontal="center" vertical="center" wrapText="1"/>
    </xf>
    <xf numFmtId="49" fontId="39" fillId="2" borderId="38" xfId="0" applyNumberFormat="1" applyFont="1" applyFill="1" applyBorder="1" applyAlignment="1">
      <alignment vertical="center" wrapText="1"/>
    </xf>
    <xf numFmtId="49" fontId="39" fillId="2" borderId="30" xfId="0" applyNumberFormat="1" applyFont="1" applyFill="1" applyBorder="1" applyAlignment="1">
      <alignment vertical="center" wrapText="1"/>
    </xf>
    <xf numFmtId="49" fontId="39" fillId="2" borderId="37" xfId="0" applyNumberFormat="1" applyFont="1" applyFill="1" applyBorder="1" applyAlignment="1">
      <alignment vertical="center" wrapText="1"/>
    </xf>
    <xf numFmtId="49" fontId="39" fillId="2" borderId="76" xfId="0" applyNumberFormat="1" applyFont="1" applyFill="1" applyBorder="1" applyAlignment="1">
      <alignment vertical="center" wrapText="1"/>
    </xf>
    <xf numFmtId="49" fontId="39" fillId="2" borderId="77" xfId="0" applyNumberFormat="1" applyFont="1" applyFill="1" applyBorder="1" applyAlignment="1">
      <alignment vertical="center" wrapText="1"/>
    </xf>
    <xf numFmtId="49" fontId="39" fillId="2" borderId="78" xfId="0" applyNumberFormat="1" applyFont="1" applyFill="1" applyBorder="1" applyAlignment="1">
      <alignment vertical="center" wrapText="1"/>
    </xf>
    <xf numFmtId="49" fontId="39" fillId="0" borderId="33" xfId="0" applyNumberFormat="1" applyFont="1" applyFill="1" applyBorder="1" applyAlignment="1">
      <alignment horizontal="center" vertical="center" wrapText="1"/>
    </xf>
    <xf numFmtId="49" fontId="39" fillId="0" borderId="31" xfId="0" applyNumberFormat="1" applyFont="1" applyFill="1" applyBorder="1" applyAlignment="1">
      <alignment horizontal="center" vertical="center" wrapText="1"/>
    </xf>
    <xf numFmtId="49" fontId="39" fillId="0" borderId="44" xfId="0" applyNumberFormat="1" applyFont="1" applyFill="1" applyBorder="1" applyAlignment="1">
      <alignment horizontal="center" vertical="center" wrapText="1"/>
    </xf>
    <xf numFmtId="166" fontId="48" fillId="6" borderId="36" xfId="2" applyNumberFormat="1" applyFont="1" applyFill="1" applyBorder="1" applyAlignment="1">
      <alignment horizontal="center" vertical="center" wrapText="1"/>
    </xf>
    <xf numFmtId="166" fontId="48" fillId="6" borderId="29" xfId="2" applyNumberFormat="1" applyFont="1" applyFill="1" applyBorder="1" applyAlignment="1">
      <alignment horizontal="center" vertical="center" wrapText="1"/>
    </xf>
    <xf numFmtId="166" fontId="48" fillId="6" borderId="86" xfId="2" applyNumberFormat="1" applyFont="1" applyFill="1" applyBorder="1" applyAlignment="1">
      <alignment horizontal="center" vertical="center" wrapText="1"/>
    </xf>
    <xf numFmtId="0" fontId="25" fillId="8" borderId="52" xfId="0" applyFont="1" applyFill="1" applyBorder="1" applyAlignment="1">
      <alignment horizontal="center" vertical="center"/>
    </xf>
    <xf numFmtId="0" fontId="25" fillId="8" borderId="53" xfId="0" applyFont="1" applyFill="1" applyBorder="1" applyAlignment="1">
      <alignment horizontal="center" vertical="center"/>
    </xf>
    <xf numFmtId="0" fontId="25" fillId="8" borderId="54" xfId="0" applyFont="1" applyFill="1" applyBorder="1" applyAlignment="1">
      <alignment horizontal="center" vertical="center"/>
    </xf>
    <xf numFmtId="0" fontId="22" fillId="8" borderId="45"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55"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6" fillId="9" borderId="56"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58" xfId="0" applyFont="1" applyFill="1" applyBorder="1" applyAlignment="1">
      <alignment horizontal="center" vertical="center" wrapText="1"/>
    </xf>
    <xf numFmtId="0" fontId="26" fillId="9" borderId="50"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6" fillId="9" borderId="51" xfId="0" applyFont="1" applyFill="1" applyBorder="1" applyAlignment="1">
      <alignment horizontal="center" vertical="center" wrapText="1"/>
    </xf>
    <xf numFmtId="0" fontId="27" fillId="9" borderId="59"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80" xfId="0" applyFont="1" applyFill="1" applyBorder="1" applyAlignment="1">
      <alignment horizontal="center" vertical="center" wrapText="1"/>
    </xf>
    <xf numFmtId="0" fontId="27" fillId="9" borderId="61" xfId="0" applyFont="1" applyFill="1" applyBorder="1" applyAlignment="1">
      <alignment horizontal="center" vertical="center" wrapText="1"/>
    </xf>
    <xf numFmtId="49" fontId="48" fillId="6" borderId="26" xfId="0" applyNumberFormat="1" applyFont="1" applyFill="1" applyBorder="1" applyAlignment="1">
      <alignment horizontal="center" vertical="center" wrapText="1"/>
    </xf>
    <xf numFmtId="49" fontId="48" fillId="6" borderId="0" xfId="0" applyNumberFormat="1" applyFont="1" applyFill="1" applyBorder="1" applyAlignment="1">
      <alignment horizontal="center" vertical="center" wrapText="1"/>
    </xf>
    <xf numFmtId="49" fontId="48" fillId="6" borderId="32" xfId="0" applyNumberFormat="1" applyFont="1" applyFill="1" applyBorder="1" applyAlignment="1">
      <alignment horizontal="center" vertical="center" wrapText="1"/>
    </xf>
    <xf numFmtId="166" fontId="48" fillId="6" borderId="26" xfId="2" applyNumberFormat="1" applyFont="1" applyFill="1" applyBorder="1" applyAlignment="1">
      <alignment horizontal="center" vertical="center" wrapText="1"/>
    </xf>
    <xf numFmtId="166" fontId="48" fillId="6" borderId="0" xfId="2" applyNumberFormat="1" applyFont="1" applyFill="1" applyBorder="1" applyAlignment="1">
      <alignment horizontal="center" vertical="center" wrapText="1"/>
    </xf>
    <xf numFmtId="166" fontId="48" fillId="6" borderId="32" xfId="2" applyNumberFormat="1" applyFont="1" applyFill="1" applyBorder="1" applyAlignment="1">
      <alignment horizontal="center" vertical="center" wrapText="1"/>
    </xf>
    <xf numFmtId="0" fontId="33" fillId="2" borderId="0" xfId="0" applyFont="1" applyFill="1" applyBorder="1" applyAlignment="1">
      <alignment horizontal="center" vertical="top" wrapText="1"/>
    </xf>
    <xf numFmtId="49" fontId="48" fillId="0" borderId="91" xfId="0" applyNumberFormat="1" applyFont="1" applyFill="1" applyBorder="1" applyAlignment="1">
      <alignment horizontal="center" vertical="center" wrapText="1"/>
    </xf>
    <xf numFmtId="49" fontId="48" fillId="0" borderId="77" xfId="0" applyNumberFormat="1" applyFont="1" applyFill="1" applyBorder="1" applyAlignment="1">
      <alignment horizontal="center" vertical="center" wrapText="1"/>
    </xf>
    <xf numFmtId="49" fontId="48" fillId="0" borderId="92" xfId="0" applyNumberFormat="1" applyFont="1" applyFill="1" applyBorder="1" applyAlignment="1">
      <alignment horizontal="center" vertical="center" wrapText="1"/>
    </xf>
    <xf numFmtId="49" fontId="39" fillId="2" borderId="93" xfId="0" applyNumberFormat="1" applyFont="1" applyFill="1" applyBorder="1" applyAlignment="1">
      <alignment horizontal="center" vertical="center" wrapText="1"/>
    </xf>
    <xf numFmtId="49" fontId="39" fillId="2" borderId="92" xfId="0" applyNumberFormat="1" applyFont="1" applyFill="1" applyBorder="1" applyAlignment="1">
      <alignment horizontal="center" vertical="center" wrapText="1"/>
    </xf>
    <xf numFmtId="49" fontId="48" fillId="6" borderId="94" xfId="0" applyNumberFormat="1" applyFont="1" applyFill="1" applyBorder="1" applyAlignment="1">
      <alignment horizontal="center" vertical="center" wrapText="1"/>
    </xf>
    <xf numFmtId="49" fontId="48" fillId="6" borderId="29" xfId="0" applyNumberFormat="1" applyFont="1" applyFill="1" applyBorder="1" applyAlignment="1">
      <alignment horizontal="center" vertical="center" wrapText="1"/>
    </xf>
    <xf numFmtId="49" fontId="48" fillId="6" borderId="90" xfId="0" applyNumberFormat="1" applyFont="1" applyFill="1" applyBorder="1" applyAlignment="1">
      <alignment horizontal="center" vertical="center" wrapText="1"/>
    </xf>
    <xf numFmtId="49" fontId="48" fillId="6" borderId="42" xfId="0" applyNumberFormat="1" applyFont="1" applyFill="1" applyBorder="1" applyAlignment="1">
      <alignment horizontal="center" vertical="center" wrapText="1"/>
    </xf>
    <xf numFmtId="49" fontId="39" fillId="2" borderId="94" xfId="0" applyNumberFormat="1" applyFont="1" applyFill="1" applyBorder="1" applyAlignment="1">
      <alignment horizontal="center" vertical="center" wrapText="1"/>
    </xf>
    <xf numFmtId="49" fontId="39" fillId="2" borderId="29" xfId="0" applyNumberFormat="1" applyFont="1" applyFill="1" applyBorder="1" applyAlignment="1">
      <alignment horizontal="center" vertical="center" wrapText="1"/>
    </xf>
    <xf numFmtId="49" fontId="39" fillId="2" borderId="90" xfId="0" applyNumberFormat="1" applyFont="1" applyFill="1" applyBorder="1" applyAlignment="1">
      <alignment horizontal="center" vertical="center" wrapText="1"/>
    </xf>
    <xf numFmtId="49" fontId="39" fillId="2" borderId="42" xfId="0" applyNumberFormat="1" applyFont="1" applyFill="1" applyBorder="1" applyAlignment="1">
      <alignment horizontal="center" vertical="center" wrapText="1"/>
    </xf>
    <xf numFmtId="49" fontId="48" fillId="6" borderId="63" xfId="0" applyNumberFormat="1" applyFont="1" applyFill="1" applyBorder="1" applyAlignment="1">
      <alignment horizontal="justify" vertical="center" wrapText="1"/>
    </xf>
    <xf numFmtId="49" fontId="48" fillId="6" borderId="64" xfId="0" applyNumberFormat="1" applyFont="1" applyFill="1" applyBorder="1" applyAlignment="1">
      <alignment horizontal="justify" vertical="center" wrapText="1"/>
    </xf>
    <xf numFmtId="49" fontId="48" fillId="6" borderId="45" xfId="0" applyNumberFormat="1" applyFont="1" applyFill="1" applyBorder="1" applyAlignment="1">
      <alignment horizontal="center" vertical="center" wrapText="1"/>
    </xf>
    <xf numFmtId="49" fontId="48" fillId="6" borderId="85" xfId="0" applyNumberFormat="1" applyFont="1" applyFill="1" applyBorder="1" applyAlignment="1">
      <alignment horizontal="center" vertical="center" wrapText="1"/>
    </xf>
    <xf numFmtId="49" fontId="48" fillId="6" borderId="83" xfId="0" applyNumberFormat="1" applyFont="1" applyFill="1" applyBorder="1" applyAlignment="1">
      <alignment horizontal="center" vertical="center" wrapText="1"/>
    </xf>
    <xf numFmtId="49" fontId="12" fillId="2" borderId="91" xfId="0" applyNumberFormat="1" applyFont="1" applyFill="1" applyBorder="1" applyAlignment="1">
      <alignment horizontal="center" vertical="center" wrapText="1"/>
    </xf>
    <xf numFmtId="49" fontId="12" fillId="2" borderId="77" xfId="0" applyNumberFormat="1" applyFont="1" applyFill="1" applyBorder="1" applyAlignment="1">
      <alignment horizontal="center" vertical="center" wrapText="1"/>
    </xf>
    <xf numFmtId="49" fontId="12" fillId="2" borderId="92" xfId="0" applyNumberFormat="1" applyFont="1" applyFill="1" applyBorder="1" applyAlignment="1">
      <alignment horizontal="center" vertical="center" wrapText="1"/>
    </xf>
    <xf numFmtId="0" fontId="12" fillId="0" borderId="93" xfId="0" applyFont="1" applyBorder="1" applyAlignment="1">
      <alignment vertical="center" wrapText="1"/>
    </xf>
    <xf numFmtId="0" fontId="12" fillId="0" borderId="77" xfId="0" applyFont="1" applyBorder="1" applyAlignment="1">
      <alignment vertical="center" wrapText="1"/>
    </xf>
    <xf numFmtId="0" fontId="12" fillId="0" borderId="92" xfId="0" applyFont="1" applyBorder="1" applyAlignment="1">
      <alignment vertical="center" wrapText="1"/>
    </xf>
    <xf numFmtId="49" fontId="39" fillId="2" borderId="91" xfId="0" applyNumberFormat="1" applyFont="1" applyFill="1" applyBorder="1" applyAlignment="1">
      <alignment horizontal="center" vertical="center" wrapText="1"/>
    </xf>
    <xf numFmtId="0" fontId="27" fillId="7" borderId="45" xfId="0" applyFont="1" applyFill="1" applyBorder="1" applyAlignment="1">
      <alignment horizontal="center" vertical="center" wrapText="1"/>
    </xf>
    <xf numFmtId="0" fontId="27" fillId="7" borderId="46" xfId="0" applyFont="1" applyFill="1" applyBorder="1" applyAlignment="1">
      <alignment horizontal="center" vertical="center" wrapText="1"/>
    </xf>
    <xf numFmtId="0" fontId="27" fillId="7" borderId="55"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7" borderId="57" xfId="0" applyFont="1" applyFill="1" applyBorder="1" applyAlignment="1">
      <alignment horizontal="center" vertical="center" wrapText="1"/>
    </xf>
    <xf numFmtId="0" fontId="48" fillId="6" borderId="88" xfId="0" applyFont="1" applyFill="1" applyBorder="1" applyAlignment="1">
      <alignment horizontal="center" vertical="center" wrapText="1"/>
    </xf>
    <xf numFmtId="0" fontId="48" fillId="6" borderId="89" xfId="0" applyFont="1" applyFill="1" applyBorder="1" applyAlignment="1">
      <alignment horizontal="center" vertical="center" wrapText="1"/>
    </xf>
    <xf numFmtId="49" fontId="48" fillId="6" borderId="79" xfId="0" applyNumberFormat="1" applyFont="1" applyFill="1" applyBorder="1" applyAlignment="1">
      <alignment vertical="center" wrapText="1"/>
    </xf>
    <xf numFmtId="49" fontId="48" fillId="6" borderId="36" xfId="0" applyNumberFormat="1" applyFont="1" applyFill="1" applyBorder="1" applyAlignment="1">
      <alignment vertical="center" wrapText="1"/>
    </xf>
    <xf numFmtId="49" fontId="48" fillId="6" borderId="29" xfId="0" applyNumberFormat="1" applyFont="1" applyFill="1" applyBorder="1" applyAlignment="1">
      <alignment vertical="center" wrapText="1"/>
    </xf>
    <xf numFmtId="49" fontId="48" fillId="6" borderId="86" xfId="0" applyNumberFormat="1" applyFont="1" applyFill="1" applyBorder="1" applyAlignment="1">
      <alignment vertical="center" wrapText="1"/>
    </xf>
    <xf numFmtId="43" fontId="39" fillId="2" borderId="33" xfId="2" applyFont="1" applyFill="1" applyBorder="1" applyAlignment="1">
      <alignment horizontal="center" vertical="center" wrapText="1"/>
    </xf>
    <xf numFmtId="43" fontId="39" fillId="2" borderId="31" xfId="2" applyFont="1" applyFill="1" applyBorder="1" applyAlignment="1">
      <alignment horizontal="center" vertical="center" wrapText="1"/>
    </xf>
    <xf numFmtId="43" fontId="39" fillId="2" borderId="44" xfId="2" applyFont="1" applyFill="1" applyBorder="1" applyAlignment="1">
      <alignment horizontal="center" vertical="center" wrapText="1"/>
    </xf>
    <xf numFmtId="49" fontId="48" fillId="0" borderId="85" xfId="0" applyNumberFormat="1" applyFont="1" applyFill="1" applyBorder="1" applyAlignment="1">
      <alignment horizontal="center" vertical="center" wrapText="1"/>
    </xf>
    <xf numFmtId="49" fontId="48" fillId="0" borderId="8" xfId="0" applyNumberFormat="1" applyFont="1" applyFill="1" applyBorder="1" applyAlignment="1">
      <alignment horizontal="center" vertical="center" wrapText="1"/>
    </xf>
    <xf numFmtId="49" fontId="48" fillId="0" borderId="9" xfId="0" applyNumberFormat="1" applyFont="1" applyFill="1" applyBorder="1" applyAlignment="1">
      <alignment horizontal="center" vertical="center" wrapText="1"/>
    </xf>
    <xf numFmtId="0" fontId="12" fillId="0" borderId="89" xfId="0" applyFont="1" applyBorder="1" applyAlignment="1">
      <alignment horizontal="center" vertical="center" wrapText="1"/>
    </xf>
    <xf numFmtId="49" fontId="39" fillId="2" borderId="5" xfId="0" applyNumberFormat="1" applyFont="1" applyFill="1" applyBorder="1" applyAlignment="1">
      <alignment horizontal="center" vertical="center" wrapText="1"/>
    </xf>
    <xf numFmtId="49" fontId="39" fillId="2" borderId="3" xfId="0" applyNumberFormat="1" applyFont="1" applyFill="1" applyBorder="1" applyAlignment="1">
      <alignment horizontal="center" vertical="center" wrapText="1"/>
    </xf>
    <xf numFmtId="49" fontId="39" fillId="2" borderId="7" xfId="0" applyNumberFormat="1" applyFont="1" applyFill="1" applyBorder="1" applyAlignment="1">
      <alignment horizontal="center" vertical="center" wrapText="1"/>
    </xf>
    <xf numFmtId="49" fontId="39" fillId="2" borderId="9" xfId="0" applyNumberFormat="1" applyFont="1" applyFill="1" applyBorder="1" applyAlignment="1">
      <alignment horizontal="center" vertical="center" wrapText="1"/>
    </xf>
    <xf numFmtId="49" fontId="48" fillId="6" borderId="72" xfId="0" applyNumberFormat="1" applyFont="1" applyFill="1" applyBorder="1" applyAlignment="1">
      <alignment horizontal="center" vertical="center" wrapText="1"/>
    </xf>
    <xf numFmtId="49" fontId="48" fillId="6" borderId="31" xfId="0" applyNumberFormat="1" applyFont="1" applyFill="1" applyBorder="1" applyAlignment="1">
      <alignment horizontal="center" vertical="center" wrapText="1"/>
    </xf>
    <xf numFmtId="49" fontId="48" fillId="6" borderId="35" xfId="0" applyNumberFormat="1" applyFont="1" applyFill="1" applyBorder="1" applyAlignment="1">
      <alignment horizontal="center" vertical="center" wrapText="1"/>
    </xf>
    <xf numFmtId="43" fontId="48" fillId="6" borderId="25" xfId="2" applyFont="1" applyFill="1" applyBorder="1" applyAlignment="1">
      <alignment horizontal="center" vertical="center" wrapText="1"/>
    </xf>
    <xf numFmtId="43" fontId="48" fillId="6" borderId="8" xfId="2" applyFont="1" applyFill="1" applyBorder="1" applyAlignment="1">
      <alignment horizontal="center" vertical="center" wrapText="1"/>
    </xf>
    <xf numFmtId="43" fontId="48" fillId="6" borderId="34" xfId="2" applyFont="1" applyFill="1" applyBorder="1" applyAlignment="1">
      <alignment horizontal="center" vertical="center" wrapText="1"/>
    </xf>
    <xf numFmtId="49" fontId="48" fillId="6" borderId="33" xfId="0" applyNumberFormat="1" applyFont="1" applyFill="1" applyBorder="1" applyAlignment="1">
      <alignment horizontal="center" vertical="center" wrapText="1"/>
    </xf>
    <xf numFmtId="49" fontId="48" fillId="6" borderId="44" xfId="0" applyNumberFormat="1" applyFont="1" applyFill="1" applyBorder="1" applyAlignment="1">
      <alignment horizontal="center" vertical="center" wrapText="1"/>
    </xf>
    <xf numFmtId="49" fontId="48" fillId="0" borderId="99" xfId="0" applyNumberFormat="1" applyFont="1" applyFill="1" applyBorder="1" applyAlignment="1">
      <alignment horizontal="center" vertical="center" wrapText="1"/>
    </xf>
    <xf numFmtId="49" fontId="48" fillId="0" borderId="11" xfId="0" applyNumberFormat="1" applyFont="1" applyFill="1" applyBorder="1" applyAlignment="1">
      <alignment horizontal="center" vertical="center" wrapText="1"/>
    </xf>
    <xf numFmtId="49" fontId="48" fillId="0" borderId="12" xfId="0" applyNumberFormat="1" applyFont="1" applyFill="1" applyBorder="1" applyAlignment="1">
      <alignment horizontal="center" vertical="center" wrapText="1"/>
    </xf>
    <xf numFmtId="49" fontId="48" fillId="0" borderId="94" xfId="0" applyNumberFormat="1" applyFont="1" applyFill="1" applyBorder="1" applyAlignment="1">
      <alignment horizontal="center" vertical="center" wrapText="1"/>
    </xf>
    <xf numFmtId="49" fontId="48" fillId="0" borderId="29" xfId="0" applyNumberFormat="1" applyFont="1" applyFill="1" applyBorder="1" applyAlignment="1">
      <alignment horizontal="center" vertical="center" wrapText="1"/>
    </xf>
    <xf numFmtId="49" fontId="48" fillId="0" borderId="90" xfId="0" applyNumberFormat="1" applyFont="1" applyFill="1" applyBorder="1" applyAlignment="1">
      <alignment horizontal="center" vertical="center" wrapText="1"/>
    </xf>
    <xf numFmtId="0" fontId="56" fillId="0" borderId="0" xfId="5" applyFont="1" applyAlignment="1">
      <alignment horizontal="center"/>
    </xf>
    <xf numFmtId="0" fontId="55" fillId="0" borderId="0" xfId="5" applyFont="1" applyAlignment="1">
      <alignment horizontal="center"/>
    </xf>
    <xf numFmtId="0" fontId="44" fillId="14" borderId="0" xfId="79" applyFont="1" applyFill="1" applyAlignment="1">
      <alignment horizontal="center"/>
    </xf>
    <xf numFmtId="0" fontId="55" fillId="0" borderId="0" xfId="79" applyFont="1" applyAlignment="1">
      <alignment horizontal="center"/>
    </xf>
    <xf numFmtId="0" fontId="44" fillId="15" borderId="52" xfId="79" applyFont="1" applyFill="1" applyBorder="1" applyAlignment="1">
      <alignment horizontal="center"/>
    </xf>
    <xf numFmtId="0" fontId="44" fillId="15" borderId="53" xfId="79" applyFont="1" applyFill="1" applyBorder="1" applyAlignment="1">
      <alignment horizontal="center"/>
    </xf>
    <xf numFmtId="0" fontId="44" fillId="15" borderId="54" xfId="79" applyFont="1" applyFill="1" applyBorder="1" applyAlignment="1">
      <alignment horizontal="center"/>
    </xf>
  </cellXfs>
  <cellStyles count="80">
    <cellStyle name="=C:\WINNT\SYSTEM32\COMMAND.COM" xfId="7" xr:uid="{00000000-0005-0000-0000-000000000000}"/>
    <cellStyle name="Hipervínculo 2" xfId="8" xr:uid="{00000000-0005-0000-0000-000001000000}"/>
    <cellStyle name="Millares" xfId="2" builtinId="3"/>
    <cellStyle name="Millares 10" xfId="9" xr:uid="{00000000-0005-0000-0000-000003000000}"/>
    <cellStyle name="Millares 11" xfId="10" xr:uid="{00000000-0005-0000-0000-000004000000}"/>
    <cellStyle name="Millares 12" xfId="11" xr:uid="{00000000-0005-0000-0000-000005000000}"/>
    <cellStyle name="Millares 13" xfId="12" xr:uid="{00000000-0005-0000-0000-000006000000}"/>
    <cellStyle name="Millares 14" xfId="13" xr:uid="{00000000-0005-0000-0000-000007000000}"/>
    <cellStyle name="Millares 15" xfId="14" xr:uid="{00000000-0005-0000-0000-000008000000}"/>
    <cellStyle name="Millares 16" xfId="15" xr:uid="{00000000-0005-0000-0000-000009000000}"/>
    <cellStyle name="Millares 17" xfId="16" xr:uid="{00000000-0005-0000-0000-00000A000000}"/>
    <cellStyle name="Millares 18" xfId="17" xr:uid="{00000000-0005-0000-0000-00000B000000}"/>
    <cellStyle name="Millares 19" xfId="18" xr:uid="{00000000-0005-0000-0000-00000C000000}"/>
    <cellStyle name="Millares 2" xfId="19" xr:uid="{00000000-0005-0000-0000-00000D000000}"/>
    <cellStyle name="Millares 2 2" xfId="20" xr:uid="{00000000-0005-0000-0000-00000E000000}"/>
    <cellStyle name="Millares 20" xfId="21" xr:uid="{00000000-0005-0000-0000-00000F000000}"/>
    <cellStyle name="Millares 21" xfId="22" xr:uid="{00000000-0005-0000-0000-000010000000}"/>
    <cellStyle name="Millares 22" xfId="23" xr:uid="{00000000-0005-0000-0000-000011000000}"/>
    <cellStyle name="Millares 23" xfId="24" xr:uid="{00000000-0005-0000-0000-000012000000}"/>
    <cellStyle name="Millares 24" xfId="25" xr:uid="{00000000-0005-0000-0000-000013000000}"/>
    <cellStyle name="Millares 25" xfId="26" xr:uid="{00000000-0005-0000-0000-000014000000}"/>
    <cellStyle name="Millares 26" xfId="27" xr:uid="{00000000-0005-0000-0000-000015000000}"/>
    <cellStyle name="Millares 27" xfId="4" xr:uid="{00000000-0005-0000-0000-000016000000}"/>
    <cellStyle name="Millares 28" xfId="28" xr:uid="{00000000-0005-0000-0000-000017000000}"/>
    <cellStyle name="Millares 29" xfId="29" xr:uid="{00000000-0005-0000-0000-000018000000}"/>
    <cellStyle name="Millares 3" xfId="30" xr:uid="{00000000-0005-0000-0000-000019000000}"/>
    <cellStyle name="Millares 3 2" xfId="31" xr:uid="{00000000-0005-0000-0000-00001A000000}"/>
    <cellStyle name="Millares 30" xfId="32" xr:uid="{00000000-0005-0000-0000-00001B000000}"/>
    <cellStyle name="Millares 31" xfId="33" xr:uid="{00000000-0005-0000-0000-00001C000000}"/>
    <cellStyle name="Millares 4" xfId="34" xr:uid="{00000000-0005-0000-0000-00001D000000}"/>
    <cellStyle name="Millares 4 2" xfId="35" xr:uid="{00000000-0005-0000-0000-00001E000000}"/>
    <cellStyle name="Millares 5" xfId="36" xr:uid="{00000000-0005-0000-0000-00001F000000}"/>
    <cellStyle name="Millares 6" xfId="37" xr:uid="{00000000-0005-0000-0000-000020000000}"/>
    <cellStyle name="Millares 7" xfId="38" xr:uid="{00000000-0005-0000-0000-000021000000}"/>
    <cellStyle name="Millares 8" xfId="39" xr:uid="{00000000-0005-0000-0000-000022000000}"/>
    <cellStyle name="Millares 9" xfId="40" xr:uid="{00000000-0005-0000-0000-000023000000}"/>
    <cellStyle name="Normal" xfId="0" builtinId="0"/>
    <cellStyle name="Normal 10" xfId="41" xr:uid="{00000000-0005-0000-0000-000025000000}"/>
    <cellStyle name="Normal 11" xfId="42" xr:uid="{00000000-0005-0000-0000-000026000000}"/>
    <cellStyle name="Normal 12" xfId="43" xr:uid="{00000000-0005-0000-0000-000027000000}"/>
    <cellStyle name="Normal 13" xfId="44" xr:uid="{00000000-0005-0000-0000-000028000000}"/>
    <cellStyle name="Normal 14" xfId="5" xr:uid="{00000000-0005-0000-0000-000029000000}"/>
    <cellStyle name="Normal 15" xfId="45" xr:uid="{00000000-0005-0000-0000-00002A000000}"/>
    <cellStyle name="Normal 16" xfId="46" xr:uid="{00000000-0005-0000-0000-00002B000000}"/>
    <cellStyle name="Normal 17" xfId="47" xr:uid="{00000000-0005-0000-0000-00002C000000}"/>
    <cellStyle name="Normal 18" xfId="48" xr:uid="{00000000-0005-0000-0000-00002D000000}"/>
    <cellStyle name="Normal 19" xfId="49" xr:uid="{00000000-0005-0000-0000-00002E000000}"/>
    <cellStyle name="Normal 2" xfId="1" xr:uid="{00000000-0005-0000-0000-00002F000000}"/>
    <cellStyle name="Normal 3" xfId="6" xr:uid="{00000000-0005-0000-0000-000030000000}"/>
    <cellStyle name="Normal 3 2" xfId="79" xr:uid="{D1BD97FC-91A2-4CB9-9B49-BB5B3CEAB350}"/>
    <cellStyle name="Normal 4" xfId="50" xr:uid="{00000000-0005-0000-0000-000031000000}"/>
    <cellStyle name="Normal 5" xfId="51" xr:uid="{00000000-0005-0000-0000-000032000000}"/>
    <cellStyle name="Normal 6" xfId="52" xr:uid="{00000000-0005-0000-0000-000033000000}"/>
    <cellStyle name="Normal 7" xfId="53" xr:uid="{00000000-0005-0000-0000-000034000000}"/>
    <cellStyle name="Normal 8" xfId="54" xr:uid="{00000000-0005-0000-0000-000035000000}"/>
    <cellStyle name="Normal 9" xfId="55" xr:uid="{00000000-0005-0000-0000-000036000000}"/>
    <cellStyle name="Porcentaje" xfId="3" xr:uid="{00000000-0005-0000-0000-000037000000}"/>
    <cellStyle name="Porcentual 10" xfId="56" xr:uid="{00000000-0005-0000-0000-000038000000}"/>
    <cellStyle name="Porcentual 11" xfId="57" xr:uid="{00000000-0005-0000-0000-000039000000}"/>
    <cellStyle name="Porcentual 12" xfId="58" xr:uid="{00000000-0005-0000-0000-00003A000000}"/>
    <cellStyle name="Porcentual 13" xfId="59" xr:uid="{00000000-0005-0000-0000-00003B000000}"/>
    <cellStyle name="Porcentual 14" xfId="60" xr:uid="{00000000-0005-0000-0000-00003C000000}"/>
    <cellStyle name="Porcentual 15" xfId="61" xr:uid="{00000000-0005-0000-0000-00003D000000}"/>
    <cellStyle name="Porcentual 16" xfId="62" xr:uid="{00000000-0005-0000-0000-00003E000000}"/>
    <cellStyle name="Porcentual 17" xfId="63" xr:uid="{00000000-0005-0000-0000-00003F000000}"/>
    <cellStyle name="Porcentual 18" xfId="64" xr:uid="{00000000-0005-0000-0000-000040000000}"/>
    <cellStyle name="Porcentual 19" xfId="65" xr:uid="{00000000-0005-0000-0000-000041000000}"/>
    <cellStyle name="Porcentual 2" xfId="66" xr:uid="{00000000-0005-0000-0000-000042000000}"/>
    <cellStyle name="Porcentual 20" xfId="67" xr:uid="{00000000-0005-0000-0000-000043000000}"/>
    <cellStyle name="Porcentual 21" xfId="68" xr:uid="{00000000-0005-0000-0000-000044000000}"/>
    <cellStyle name="Porcentual 22" xfId="69" xr:uid="{00000000-0005-0000-0000-000045000000}"/>
    <cellStyle name="Porcentual 23" xfId="70" xr:uid="{00000000-0005-0000-0000-000046000000}"/>
    <cellStyle name="Porcentual 3" xfId="71" xr:uid="{00000000-0005-0000-0000-000047000000}"/>
    <cellStyle name="Porcentual 4" xfId="72" xr:uid="{00000000-0005-0000-0000-000048000000}"/>
    <cellStyle name="Porcentual 5" xfId="73" xr:uid="{00000000-0005-0000-0000-000049000000}"/>
    <cellStyle name="Porcentual 6" xfId="74" xr:uid="{00000000-0005-0000-0000-00004A000000}"/>
    <cellStyle name="Porcentual 7" xfId="75" xr:uid="{00000000-0005-0000-0000-00004B000000}"/>
    <cellStyle name="Porcentual 8" xfId="76" xr:uid="{00000000-0005-0000-0000-00004C000000}"/>
    <cellStyle name="Porcentual 9" xfId="77" xr:uid="{00000000-0005-0000-0000-00004D000000}"/>
    <cellStyle name="Saldos" xfId="78" xr:uid="{00000000-0005-0000-0000-00004E000000}"/>
  </cellStyles>
  <dxfs count="0"/>
  <tableStyles count="0" defaultTableStyle="TableStyleMedium9" defaultPivotStyle="PivotStyleLight16"/>
  <colors>
    <mruColors>
      <color rgb="FF669900"/>
      <color rgb="FF81A042"/>
      <color rgb="FFFF99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362023</xdr:colOff>
      <xdr:row>8</xdr:row>
      <xdr:rowOff>11038</xdr:rowOff>
    </xdr:from>
    <xdr:to>
      <xdr:col>12</xdr:col>
      <xdr:colOff>739588</xdr:colOff>
      <xdr:row>19</xdr:row>
      <xdr:rowOff>30088</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0611" y="1658303"/>
          <a:ext cx="4187565" cy="21145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7226</xdr:colOff>
      <xdr:row>19</xdr:row>
      <xdr:rowOff>102096</xdr:rowOff>
    </xdr:from>
    <xdr:to>
      <xdr:col>7</xdr:col>
      <xdr:colOff>291354</xdr:colOff>
      <xdr:row>30</xdr:row>
      <xdr:rowOff>94828</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14" y="3844861"/>
          <a:ext cx="4094128" cy="2088232"/>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16569</xdr:colOff>
      <xdr:row>8</xdr:row>
      <xdr:rowOff>37356</xdr:rowOff>
    </xdr:from>
    <xdr:to>
      <xdr:col>7</xdr:col>
      <xdr:colOff>291353</xdr:colOff>
      <xdr:row>19</xdr:row>
      <xdr:rowOff>35363</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157" y="1684621"/>
          <a:ext cx="4084784" cy="2093507"/>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85911</xdr:colOff>
      <xdr:row>16</xdr:row>
      <xdr:rowOff>97532</xdr:rowOff>
    </xdr:from>
    <xdr:to>
      <xdr:col>2</xdr:col>
      <xdr:colOff>543130</xdr:colOff>
      <xdr:row>18</xdr:row>
      <xdr:rowOff>173732</xdr:rowOff>
    </xdr:to>
    <xdr:sp macro="" textlink="">
      <xdr:nvSpPr>
        <xdr:cNvPr id="6" name="37 Elipse">
          <a:extLst>
            <a:ext uri="{FF2B5EF4-FFF2-40B4-BE49-F238E27FC236}">
              <a16:creationId xmlns:a16="http://schemas.microsoft.com/office/drawing/2014/main" id="{00000000-0008-0000-0000-000006000000}"/>
            </a:ext>
          </a:extLst>
        </xdr:cNvPr>
        <xdr:cNvSpPr/>
      </xdr:nvSpPr>
      <xdr:spPr>
        <a:xfrm>
          <a:off x="444499" y="3268797"/>
          <a:ext cx="457219" cy="4572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a:t>1</a:t>
          </a:r>
        </a:p>
      </xdr:txBody>
    </xdr:sp>
    <xdr:clientData/>
  </xdr:twoCellAnchor>
  <xdr:twoCellAnchor>
    <xdr:from>
      <xdr:col>7</xdr:col>
      <xdr:colOff>455041</xdr:colOff>
      <xdr:row>16</xdr:row>
      <xdr:rowOff>97532</xdr:rowOff>
    </xdr:from>
    <xdr:to>
      <xdr:col>8</xdr:col>
      <xdr:colOff>150260</xdr:colOff>
      <xdr:row>18</xdr:row>
      <xdr:rowOff>173732</xdr:rowOff>
    </xdr:to>
    <xdr:sp macro="" textlink="">
      <xdr:nvSpPr>
        <xdr:cNvPr id="7" name="38 Elipse">
          <a:extLst>
            <a:ext uri="{FF2B5EF4-FFF2-40B4-BE49-F238E27FC236}">
              <a16:creationId xmlns:a16="http://schemas.microsoft.com/office/drawing/2014/main" id="{00000000-0008-0000-0000-000007000000}"/>
            </a:ext>
          </a:extLst>
        </xdr:cNvPr>
        <xdr:cNvSpPr/>
      </xdr:nvSpPr>
      <xdr:spPr>
        <a:xfrm>
          <a:off x="4623629" y="3268797"/>
          <a:ext cx="457219" cy="4572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a:t>2</a:t>
          </a:r>
        </a:p>
      </xdr:txBody>
    </xdr:sp>
    <xdr:clientData/>
  </xdr:twoCellAnchor>
  <xdr:twoCellAnchor>
    <xdr:from>
      <xdr:col>2</xdr:col>
      <xdr:colOff>85911</xdr:colOff>
      <xdr:row>27</xdr:row>
      <xdr:rowOff>162272</xdr:rowOff>
    </xdr:from>
    <xdr:to>
      <xdr:col>2</xdr:col>
      <xdr:colOff>543130</xdr:colOff>
      <xdr:row>30</xdr:row>
      <xdr:rowOff>47972</xdr:rowOff>
    </xdr:to>
    <xdr:sp macro="" textlink="">
      <xdr:nvSpPr>
        <xdr:cNvPr id="8" name="39 Elipse">
          <a:extLst>
            <a:ext uri="{FF2B5EF4-FFF2-40B4-BE49-F238E27FC236}">
              <a16:creationId xmlns:a16="http://schemas.microsoft.com/office/drawing/2014/main" id="{00000000-0008-0000-0000-000008000000}"/>
            </a:ext>
          </a:extLst>
        </xdr:cNvPr>
        <xdr:cNvSpPr/>
      </xdr:nvSpPr>
      <xdr:spPr>
        <a:xfrm>
          <a:off x="444499" y="5429037"/>
          <a:ext cx="457219" cy="4572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a:t>3</a:t>
          </a:r>
        </a:p>
      </xdr:txBody>
    </xdr:sp>
    <xdr:clientData/>
  </xdr:twoCellAnchor>
  <xdr:twoCellAnchor>
    <xdr:from>
      <xdr:col>4</xdr:col>
      <xdr:colOff>292770</xdr:colOff>
      <xdr:row>22</xdr:row>
      <xdr:rowOff>70656</xdr:rowOff>
    </xdr:from>
    <xdr:to>
      <xdr:col>7</xdr:col>
      <xdr:colOff>165330</xdr:colOff>
      <xdr:row>24</xdr:row>
      <xdr:rowOff>47625</xdr:rowOff>
    </xdr:to>
    <xdr:sp macro="" textlink="">
      <xdr:nvSpPr>
        <xdr:cNvPr id="9" name="41 Llamada rectangular">
          <a:extLst>
            <a:ext uri="{FF2B5EF4-FFF2-40B4-BE49-F238E27FC236}">
              <a16:creationId xmlns:a16="http://schemas.microsoft.com/office/drawing/2014/main" id="{00000000-0008-0000-0000-000009000000}"/>
            </a:ext>
          </a:extLst>
        </xdr:cNvPr>
        <xdr:cNvSpPr/>
      </xdr:nvSpPr>
      <xdr:spPr>
        <a:xfrm>
          <a:off x="2175358" y="4384921"/>
          <a:ext cx="2158560" cy="357969"/>
        </a:xfrm>
        <a:prstGeom prst="wedgeRectCallout">
          <a:avLst>
            <a:gd name="adj1" fmla="val -89017"/>
            <a:gd name="adj2" fmla="val 53322"/>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sz="1100"/>
            <a:t>Objetivo Estratégico General (Tema) (Subtema)</a:t>
          </a:r>
        </a:p>
      </xdr:txBody>
    </xdr:sp>
    <xdr:clientData/>
  </xdr:twoCellAnchor>
  <xdr:twoCellAnchor>
    <xdr:from>
      <xdr:col>2</xdr:col>
      <xdr:colOff>6350</xdr:colOff>
      <xdr:row>2</xdr:row>
      <xdr:rowOff>172244</xdr:rowOff>
    </xdr:from>
    <xdr:to>
      <xdr:col>12</xdr:col>
      <xdr:colOff>750794</xdr:colOff>
      <xdr:row>8</xdr:row>
      <xdr:rowOff>154745</xdr:rowOff>
    </xdr:to>
    <xdr:sp macro="" textlink="">
      <xdr:nvSpPr>
        <xdr:cNvPr id="10" name="1 CuadroTexto">
          <a:extLst>
            <a:ext uri="{FF2B5EF4-FFF2-40B4-BE49-F238E27FC236}">
              <a16:creationId xmlns:a16="http://schemas.microsoft.com/office/drawing/2014/main" id="{00000000-0008-0000-0000-00000A000000}"/>
            </a:ext>
          </a:extLst>
        </xdr:cNvPr>
        <xdr:cNvSpPr txBox="1">
          <a:spLocks noChangeArrowheads="1"/>
        </xdr:cNvSpPr>
      </xdr:nvSpPr>
      <xdr:spPr bwMode="auto">
        <a:xfrm>
          <a:off x="364938" y="676509"/>
          <a:ext cx="8364444" cy="1125501"/>
        </a:xfrm>
        <a:prstGeom prst="rect">
          <a:avLst/>
        </a:prstGeom>
        <a:noFill/>
        <a:ln w="9525">
          <a:noFill/>
          <a:miter lim="800000"/>
          <a:headEnd/>
          <a:tailEnd/>
        </a:ln>
      </xdr:spPr>
      <xdr:txBody>
        <a:bodyPr wrap="square" lIns="90000" rIns="90000">
          <a:spAutoFit/>
        </a:bodyPr>
        <a:lstStyle>
          <a:defPPr>
            <a:defRPr lang="es-MX"/>
          </a:defPPr>
          <a:lvl1pPr algn="l"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just"/>
          <a:r>
            <a:rPr lang="es-MX" sz="1600" b="1"/>
            <a:t>Eje de Desarrollo y Objetivo Estratégico General: </a:t>
          </a:r>
          <a:r>
            <a:rPr lang="es-MX" sz="1400"/>
            <a:t>estos datos se deberán asignar a cada programa presupuestario, derivado de la alineación al PED que se realice.  Se incorporan estos datos a la Estructura Presupuestal para tener debidamente vinculados los recursos asignados y ejercidos por el programa presupuestario con el proceso de Planeación.</a:t>
          </a:r>
        </a:p>
        <a:p>
          <a:pPr marL="342900" indent="-342900" algn="just">
            <a:buFont typeface="+mj-lt"/>
            <a:buAutoNum type="alphaLcParenR"/>
          </a:pPr>
          <a:endParaRPr lang="es-MX" sz="800" b="1"/>
        </a:p>
      </xdr:txBody>
    </xdr:sp>
    <xdr:clientData/>
  </xdr:twoCellAnchor>
  <xdr:twoCellAnchor>
    <xdr:from>
      <xdr:col>2</xdr:col>
      <xdr:colOff>731649</xdr:colOff>
      <xdr:row>23</xdr:row>
      <xdr:rowOff>123800</xdr:rowOff>
    </xdr:from>
    <xdr:to>
      <xdr:col>3</xdr:col>
      <xdr:colOff>37133</xdr:colOff>
      <xdr:row>23</xdr:row>
      <xdr:rowOff>169519</xdr:rowOff>
    </xdr:to>
    <xdr:sp macro="" textlink="">
      <xdr:nvSpPr>
        <xdr:cNvPr id="11" name="3 Conector">
          <a:extLst>
            <a:ext uri="{FF2B5EF4-FFF2-40B4-BE49-F238E27FC236}">
              <a16:creationId xmlns:a16="http://schemas.microsoft.com/office/drawing/2014/main" id="{00000000-0008-0000-0000-00000B000000}"/>
            </a:ext>
          </a:extLst>
        </xdr:cNvPr>
        <xdr:cNvSpPr/>
      </xdr:nvSpPr>
      <xdr:spPr>
        <a:xfrm>
          <a:off x="2255649" y="4629125"/>
          <a:ext cx="67484" cy="45719"/>
        </a:xfrm>
        <a:prstGeom prst="flowChartConnector">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s-MX"/>
        </a:p>
      </xdr:txBody>
    </xdr:sp>
    <xdr:clientData/>
  </xdr:twoCellAnchor>
  <xdr:twoCellAnchor editAs="oneCell">
    <xdr:from>
      <xdr:col>7</xdr:col>
      <xdr:colOff>383034</xdr:colOff>
      <xdr:row>19</xdr:row>
      <xdr:rowOff>96821</xdr:rowOff>
    </xdr:from>
    <xdr:to>
      <xdr:col>12</xdr:col>
      <xdr:colOff>723944</xdr:colOff>
      <xdr:row>30</xdr:row>
      <xdr:rowOff>94828</xdr:rowOff>
    </xdr:to>
    <xdr:pic>
      <xdr:nvPicPr>
        <xdr:cNvPr id="12" name="Picture 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622" y="3839586"/>
          <a:ext cx="4150910" cy="2093507"/>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7</xdr:col>
      <xdr:colOff>452375</xdr:colOff>
      <xdr:row>27</xdr:row>
      <xdr:rowOff>162272</xdr:rowOff>
    </xdr:from>
    <xdr:to>
      <xdr:col>8</xdr:col>
      <xdr:colOff>147594</xdr:colOff>
      <xdr:row>30</xdr:row>
      <xdr:rowOff>47972</xdr:rowOff>
    </xdr:to>
    <xdr:sp macro="" textlink="">
      <xdr:nvSpPr>
        <xdr:cNvPr id="13" name="40 Elipse">
          <a:extLst>
            <a:ext uri="{FF2B5EF4-FFF2-40B4-BE49-F238E27FC236}">
              <a16:creationId xmlns:a16="http://schemas.microsoft.com/office/drawing/2014/main" id="{00000000-0008-0000-0000-00000D000000}"/>
            </a:ext>
          </a:extLst>
        </xdr:cNvPr>
        <xdr:cNvSpPr/>
      </xdr:nvSpPr>
      <xdr:spPr>
        <a:xfrm>
          <a:off x="4620963" y="5429037"/>
          <a:ext cx="457219" cy="4572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a:t>4</a:t>
          </a:r>
        </a:p>
      </xdr:txBody>
    </xdr:sp>
    <xdr:clientData/>
  </xdr:twoCellAnchor>
  <xdr:twoCellAnchor>
    <xdr:from>
      <xdr:col>9</xdr:col>
      <xdr:colOff>424323</xdr:colOff>
      <xdr:row>22</xdr:row>
      <xdr:rowOff>106660</xdr:rowOff>
    </xdr:from>
    <xdr:to>
      <xdr:col>10</xdr:col>
      <xdr:colOff>742489</xdr:colOff>
      <xdr:row>23</xdr:row>
      <xdr:rowOff>132184</xdr:rowOff>
    </xdr:to>
    <xdr:sp macro="" textlink="">
      <xdr:nvSpPr>
        <xdr:cNvPr id="14" name="43 Llamada rectangular">
          <a:extLst>
            <a:ext uri="{FF2B5EF4-FFF2-40B4-BE49-F238E27FC236}">
              <a16:creationId xmlns:a16="http://schemas.microsoft.com/office/drawing/2014/main" id="{00000000-0008-0000-0000-00000E000000}"/>
            </a:ext>
          </a:extLst>
        </xdr:cNvPr>
        <xdr:cNvSpPr/>
      </xdr:nvSpPr>
      <xdr:spPr>
        <a:xfrm>
          <a:off x="6116911" y="4420925"/>
          <a:ext cx="1080166" cy="216024"/>
        </a:xfrm>
        <a:prstGeom prst="wedgeRectCallout">
          <a:avLst>
            <a:gd name="adj1" fmla="val -118399"/>
            <a:gd name="adj2" fmla="val 68908"/>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sz="1000"/>
            <a:t>Estrategia</a:t>
          </a:r>
        </a:p>
      </xdr:txBody>
    </xdr:sp>
    <xdr:clientData/>
  </xdr:twoCellAnchor>
  <xdr:twoCellAnchor>
    <xdr:from>
      <xdr:col>9</xdr:col>
      <xdr:colOff>155177</xdr:colOff>
      <xdr:row>24</xdr:row>
      <xdr:rowOff>157708</xdr:rowOff>
    </xdr:from>
    <xdr:to>
      <xdr:col>10</xdr:col>
      <xdr:colOff>529214</xdr:colOff>
      <xdr:row>25</xdr:row>
      <xdr:rowOff>183232</xdr:rowOff>
    </xdr:to>
    <xdr:sp macro="" textlink="">
      <xdr:nvSpPr>
        <xdr:cNvPr id="15" name="44 Llamada rectangular">
          <a:extLst>
            <a:ext uri="{FF2B5EF4-FFF2-40B4-BE49-F238E27FC236}">
              <a16:creationId xmlns:a16="http://schemas.microsoft.com/office/drawing/2014/main" id="{00000000-0008-0000-0000-00000F000000}"/>
            </a:ext>
          </a:extLst>
        </xdr:cNvPr>
        <xdr:cNvSpPr/>
      </xdr:nvSpPr>
      <xdr:spPr>
        <a:xfrm>
          <a:off x="5847765" y="4852973"/>
          <a:ext cx="1136037" cy="216024"/>
        </a:xfrm>
        <a:prstGeom prst="wedgeRectCallout">
          <a:avLst>
            <a:gd name="adj1" fmla="val -89703"/>
            <a:gd name="adj2" fmla="val 66246"/>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sz="1000"/>
            <a:t>Línea de acción</a:t>
          </a:r>
        </a:p>
      </xdr:txBody>
    </xdr:sp>
    <xdr:clientData/>
  </xdr:twoCellAnchor>
  <xdr:twoCellAnchor>
    <xdr:from>
      <xdr:col>10</xdr:col>
      <xdr:colOff>473297</xdr:colOff>
      <xdr:row>18</xdr:row>
      <xdr:rowOff>76572</xdr:rowOff>
    </xdr:from>
    <xdr:to>
      <xdr:col>12</xdr:col>
      <xdr:colOff>539748</xdr:colOff>
      <xdr:row>20</xdr:row>
      <xdr:rowOff>127620</xdr:rowOff>
    </xdr:to>
    <xdr:sp macro="" textlink="">
      <xdr:nvSpPr>
        <xdr:cNvPr id="16" name="42 Llamada rectangular">
          <a:extLst>
            <a:ext uri="{FF2B5EF4-FFF2-40B4-BE49-F238E27FC236}">
              <a16:creationId xmlns:a16="http://schemas.microsoft.com/office/drawing/2014/main" id="{00000000-0008-0000-0000-000010000000}"/>
            </a:ext>
          </a:extLst>
        </xdr:cNvPr>
        <xdr:cNvSpPr/>
      </xdr:nvSpPr>
      <xdr:spPr>
        <a:xfrm>
          <a:off x="6927885" y="3628837"/>
          <a:ext cx="1590451" cy="432048"/>
        </a:xfrm>
        <a:prstGeom prst="wedgeRectCallout">
          <a:avLst>
            <a:gd name="adj1" fmla="val -116730"/>
            <a:gd name="adj2" fmla="val 88793"/>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s-MX" sz="1000">
              <a:solidFill>
                <a:schemeClr val="bg1"/>
              </a:solidFill>
            </a:rPr>
            <a:t>Objetivo Estratégico Específico /  </a:t>
          </a:r>
          <a:r>
            <a:rPr lang="es-MX" sz="1000" b="1" u="sng">
              <a:solidFill>
                <a:schemeClr val="accent2">
                  <a:lumMod val="50000"/>
                </a:schemeClr>
              </a:solidFill>
            </a:rPr>
            <a:t>Fin PP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35</xdr:row>
      <xdr:rowOff>161925</xdr:rowOff>
    </xdr:from>
    <xdr:to>
      <xdr:col>19</xdr:col>
      <xdr:colOff>0</xdr:colOff>
      <xdr:row>45</xdr:row>
      <xdr:rowOff>95250</xdr:rowOff>
    </xdr:to>
    <xdr:sp macro="" textlink="">
      <xdr:nvSpPr>
        <xdr:cNvPr id="2" name="1 CuadroTexto">
          <a:extLst>
            <a:ext uri="{FF2B5EF4-FFF2-40B4-BE49-F238E27FC236}">
              <a16:creationId xmlns:a16="http://schemas.microsoft.com/office/drawing/2014/main" id="{00000000-0008-0000-0100-000002000000}"/>
            </a:ext>
          </a:extLst>
        </xdr:cNvPr>
        <xdr:cNvSpPr txBox="1">
          <a:spLocks noChangeArrowheads="1"/>
        </xdr:cNvSpPr>
      </xdr:nvSpPr>
      <xdr:spPr bwMode="auto">
        <a:xfrm>
          <a:off x="361950" y="6343650"/>
          <a:ext cx="11791950" cy="1838325"/>
        </a:xfrm>
        <a:prstGeom prst="rect">
          <a:avLst/>
        </a:prstGeom>
        <a:noFill/>
        <a:ln w="9525">
          <a:noFill/>
          <a:miter lim="800000"/>
          <a:headEnd/>
          <a:tailEnd/>
        </a:ln>
      </xdr:spPr>
      <xdr:txBody>
        <a:bodyPr wrap="square" lIns="90000" rIns="90000">
          <a:noAutofit/>
        </a:bodyPr>
        <a:lstStyle>
          <a:defPPr>
            <a:defRPr lang="es-MX"/>
          </a:defPPr>
          <a:lvl1pPr algn="l"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just"/>
          <a:r>
            <a:rPr lang="es-MX" sz="1400" b="1"/>
            <a:t>Economía: </a:t>
          </a:r>
          <a:r>
            <a:rPr lang="es-MX" sz="1400"/>
            <a:t>mide la capacidad del programa o de la institución para generar o movilizar adecuadamente los recursos financieros. </a:t>
          </a:r>
        </a:p>
        <a:p>
          <a:pPr algn="just"/>
          <a:r>
            <a:rPr lang="es-MX" sz="1400"/>
            <a:t>En esta categoría, las instituciones públicas que tienen atribuciones legales para generar ingresos propios establecen indicadores de autofinanciamiento; las organizaciones que otorgan préstamos miden su capacidad para recuperar los créditos otorgados y el manejo de cartera de pasivos; toda organización que administra fondos puede establecer una </a:t>
          </a:r>
          <a:r>
            <a:rPr lang="es-MX" sz="1400" b="1"/>
            <a:t>relación entre los gastos administrativos y los gastos totales</a:t>
          </a:r>
          <a:r>
            <a:rPr lang="es-MX" sz="1400"/>
            <a:t>, lo cual en términos agregados se puede utilizar como un proxy de las ganancias de eficiencia del sector público; relevante para este tipo de indicadores es la comparación entre los gastos ejecutados y los programados, tema sensible tanto para el gasto corriente como para el de proyectos de infraestructura que suelen terminar a valores muy superiores de la programación respectiva; por último, para medir la inversión en los recursos humanos, se pueden establecer indicadores que relacionen los gastos en capacitación con los gastos totales en personal.</a:t>
          </a:r>
        </a:p>
      </xdr:txBody>
    </xdr:sp>
    <xdr:clientData/>
  </xdr:twoCellAnchor>
  <xdr:twoCellAnchor>
    <xdr:from>
      <xdr:col>1</xdr:col>
      <xdr:colOff>180974</xdr:colOff>
      <xdr:row>47</xdr:row>
      <xdr:rowOff>124956</xdr:rowOff>
    </xdr:from>
    <xdr:to>
      <xdr:col>19</xdr:col>
      <xdr:colOff>0</xdr:colOff>
      <xdr:row>54</xdr:row>
      <xdr:rowOff>161925</xdr:rowOff>
    </xdr:to>
    <xdr:sp macro="" textlink="">
      <xdr:nvSpPr>
        <xdr:cNvPr id="3" name="1 CuadroTexto">
          <a:extLst>
            <a:ext uri="{FF2B5EF4-FFF2-40B4-BE49-F238E27FC236}">
              <a16:creationId xmlns:a16="http://schemas.microsoft.com/office/drawing/2014/main" id="{00000000-0008-0000-0100-000003000000}"/>
            </a:ext>
          </a:extLst>
        </xdr:cNvPr>
        <xdr:cNvSpPr txBox="1">
          <a:spLocks noChangeArrowheads="1"/>
        </xdr:cNvSpPr>
      </xdr:nvSpPr>
      <xdr:spPr bwMode="auto">
        <a:xfrm>
          <a:off x="361949" y="8592681"/>
          <a:ext cx="11791951" cy="1370469"/>
        </a:xfrm>
        <a:prstGeom prst="rect">
          <a:avLst/>
        </a:prstGeom>
        <a:noFill/>
        <a:ln w="9525">
          <a:noFill/>
          <a:miter lim="800000"/>
          <a:headEnd/>
          <a:tailEnd/>
        </a:ln>
      </xdr:spPr>
      <xdr:txBody>
        <a:bodyPr wrap="square" lIns="90000" rIns="90000">
          <a:noAutofit/>
        </a:bodyPr>
        <a:lstStyle>
          <a:defPPr>
            <a:defRPr lang="es-MX"/>
          </a:defPPr>
          <a:lvl1pPr algn="l"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indent="-342900" algn="just"/>
          <a:r>
            <a:rPr lang="es-MX" sz="1400" b="1"/>
            <a:t>Calidad: </a:t>
          </a:r>
          <a:r>
            <a:rPr lang="es-MX" sz="1400"/>
            <a:t>mide los atributos, propiedades o características que deben tener los bienes y servicios para satisfacer los objetivos del programa.</a:t>
          </a:r>
        </a:p>
        <a:p>
          <a:pPr algn="just"/>
          <a:r>
            <a:rPr lang="es-MX" sz="1400"/>
            <a:t>Estos indicadores están relacionados con las características de cómo está siendo provisto el producto o servicio, para lo cual busca cuantificar la capacidad de los organismos públicos para responder en forma rápida, directa y adecuada a las necesidades de los usuarios.</a:t>
          </a:r>
        </a:p>
        <a:p>
          <a:pPr algn="just"/>
          <a:r>
            <a:rPr lang="es-MX" sz="1400"/>
            <a:t>Estos indicadores pueden ser evaluados a través del </a:t>
          </a:r>
          <a:r>
            <a:rPr lang="es-MX" sz="1400" b="1"/>
            <a:t>nivel de satisfacción manifestado por los beneficiarios de los servicios </a:t>
          </a:r>
          <a:r>
            <a:rPr lang="es-MX" sz="1400"/>
            <a:t>sobre determinados aspectos de la provisión de bienes y prestación de servicios, tales como la oportunidad (tiempo de espera o tiempo de respuesta), simplicidad de postulación o tramitación, accesibilidad, amabilidad de la atención de público, exactitud y continuidad en la provisión del servicio.</a:t>
          </a:r>
        </a:p>
      </xdr:txBody>
    </xdr:sp>
    <xdr:clientData/>
  </xdr:twoCellAnchor>
  <xdr:twoCellAnchor>
    <xdr:from>
      <xdr:col>2</xdr:col>
      <xdr:colOff>0</xdr:colOff>
      <xdr:row>7</xdr:row>
      <xdr:rowOff>85725</xdr:rowOff>
    </xdr:from>
    <xdr:to>
      <xdr:col>18</xdr:col>
      <xdr:colOff>752475</xdr:colOff>
      <xdr:row>9</xdr:row>
      <xdr:rowOff>47511</xdr:rowOff>
    </xdr:to>
    <xdr:sp macro="" textlink="">
      <xdr:nvSpPr>
        <xdr:cNvPr id="4" name="1 CuadroTexto">
          <a:extLst>
            <a:ext uri="{FF2B5EF4-FFF2-40B4-BE49-F238E27FC236}">
              <a16:creationId xmlns:a16="http://schemas.microsoft.com/office/drawing/2014/main" id="{00000000-0008-0000-0100-000004000000}"/>
            </a:ext>
          </a:extLst>
        </xdr:cNvPr>
        <xdr:cNvSpPr txBox="1">
          <a:spLocks noChangeArrowheads="1"/>
        </xdr:cNvSpPr>
      </xdr:nvSpPr>
      <xdr:spPr bwMode="auto">
        <a:xfrm>
          <a:off x="361950" y="933450"/>
          <a:ext cx="11782425" cy="342786"/>
        </a:xfrm>
        <a:prstGeom prst="rect">
          <a:avLst/>
        </a:prstGeom>
        <a:noFill/>
        <a:ln w="9525">
          <a:noFill/>
          <a:miter lim="800000"/>
          <a:headEnd/>
          <a:tailEnd/>
        </a:ln>
      </xdr:spPr>
      <xdr:txBody>
        <a:bodyPr wrap="square" lIns="90000" rIns="90000">
          <a:spAutoFit/>
        </a:bodyPr>
        <a:lstStyle>
          <a:defPPr>
            <a:defRPr lang="es-MX"/>
          </a:defPPr>
          <a:lvl1pPr algn="l"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indent="-342900" algn="just"/>
          <a:r>
            <a:rPr lang="es-MX" sz="1600" b="1"/>
            <a:t>Dimensión a medir: </a:t>
          </a:r>
          <a:r>
            <a:rPr lang="es-MX" sz="1400"/>
            <a:t>se refiere al aspecto particular del objetivo a ser medido mediante el indicador, pudiendo ser:</a:t>
          </a:r>
        </a:p>
      </xdr:txBody>
    </xdr:sp>
    <xdr:clientData/>
  </xdr:twoCellAnchor>
  <xdr:twoCellAnchor>
    <xdr:from>
      <xdr:col>2</xdr:col>
      <xdr:colOff>695</xdr:colOff>
      <xdr:row>11</xdr:row>
      <xdr:rowOff>33128</xdr:rowOff>
    </xdr:from>
    <xdr:to>
      <xdr:col>19</xdr:col>
      <xdr:colOff>0</xdr:colOff>
      <xdr:row>23</xdr:row>
      <xdr:rowOff>167662</xdr:rowOff>
    </xdr:to>
    <xdr:sp macro="" textlink="">
      <xdr:nvSpPr>
        <xdr:cNvPr id="5" name="1 CuadroTexto">
          <a:extLst>
            <a:ext uri="{FF2B5EF4-FFF2-40B4-BE49-F238E27FC236}">
              <a16:creationId xmlns:a16="http://schemas.microsoft.com/office/drawing/2014/main" id="{00000000-0008-0000-0100-000005000000}"/>
            </a:ext>
          </a:extLst>
        </xdr:cNvPr>
        <xdr:cNvSpPr txBox="1">
          <a:spLocks noChangeArrowheads="1"/>
        </xdr:cNvSpPr>
      </xdr:nvSpPr>
      <xdr:spPr bwMode="auto">
        <a:xfrm>
          <a:off x="362645" y="1642853"/>
          <a:ext cx="11791255" cy="2420534"/>
        </a:xfrm>
        <a:prstGeom prst="rect">
          <a:avLst/>
        </a:prstGeom>
        <a:noFill/>
        <a:ln w="9525">
          <a:noFill/>
          <a:miter lim="800000"/>
          <a:headEnd/>
          <a:tailEnd/>
        </a:ln>
      </xdr:spPr>
      <xdr:txBody>
        <a:bodyPr wrap="square" lIns="90000" rIns="90000">
          <a:spAutoFit/>
        </a:bodyPr>
        <a:lstStyle>
          <a:defPPr>
            <a:defRPr lang="es-MX"/>
          </a:defPPr>
          <a:lvl1pPr algn="l"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just"/>
          <a:r>
            <a:rPr lang="es-MX" sz="1600" b="1"/>
            <a:t>Eficacia: </a:t>
          </a:r>
          <a:r>
            <a:rPr lang="es-MX" sz="1400"/>
            <a:t>miden si la intervención alcanzó los cambios que se requieren y generó un grado de cumplimiento de los objetivos predeterminados. Se</a:t>
          </a:r>
          <a:r>
            <a:rPr lang="es-MX" sz="1400" baseline="0"/>
            <a:t> </a:t>
          </a:r>
          <a:r>
            <a:rPr lang="es-MX" sz="1400"/>
            <a:t>relacionan con los impactos o consecuencias que tienen para la comunidad los productos o actividades de las instituciones públicas.</a:t>
          </a:r>
        </a:p>
        <a:p>
          <a:pPr marL="342900" indent="-342900" algn="just">
            <a:buFont typeface="+mj-lt"/>
            <a:buAutoNum type="alphaLcParenR"/>
          </a:pPr>
          <a:endParaRPr lang="es-MX" sz="800"/>
        </a:p>
        <a:p>
          <a:pPr algn="just"/>
          <a:r>
            <a:rPr lang="es-MX" sz="1400"/>
            <a:t>Los indicadores de eficacia a su vez se pueden sub-clasificar en distintos elementos de la eficacia:</a:t>
          </a:r>
        </a:p>
        <a:p>
          <a:pPr algn="just"/>
          <a:endParaRPr lang="es-MX" sz="800"/>
        </a:p>
        <a:p>
          <a:pPr algn="just"/>
          <a:r>
            <a:rPr lang="es-MX" sz="1400"/>
            <a:t>✓ Indicadores de Cobertura: son aquellos que reflejan la relación entre la demanda total por los bienes o servicios que ofrece la institución y la cantidad   efectivamente entregada.</a:t>
          </a:r>
        </a:p>
        <a:p>
          <a:pPr algn="just"/>
          <a:endParaRPr lang="es-MX" sz="800"/>
        </a:p>
        <a:p>
          <a:pPr algn="just"/>
          <a:r>
            <a:rPr lang="es-MX" sz="1400"/>
            <a:t>✓ Indicadores de Focalización: miden el nivel de precisión con que los productos y servicios están llegando a la población objetivo.</a:t>
          </a:r>
        </a:p>
        <a:p>
          <a:pPr algn="just"/>
          <a:endParaRPr lang="es-MX" sz="800"/>
        </a:p>
        <a:p>
          <a:pPr algn="just"/>
          <a:r>
            <a:rPr lang="es-MX" sz="1400"/>
            <a:t>✓ Indicadores de Resultados:  miden como la eficacia se relaciona con el logro de los objetivos, resulta medular que los indicadores de evaluación del desempeño deban centrar su atención en el efecto final o intermedio de la intervención que se está evaluando. </a:t>
          </a:r>
        </a:p>
      </xdr:txBody>
    </xdr:sp>
    <xdr:clientData/>
  </xdr:twoCellAnchor>
  <xdr:twoCellAnchor>
    <xdr:from>
      <xdr:col>2</xdr:col>
      <xdr:colOff>9526</xdr:colOff>
      <xdr:row>25</xdr:row>
      <xdr:rowOff>170111</xdr:rowOff>
    </xdr:from>
    <xdr:to>
      <xdr:col>19</xdr:col>
      <xdr:colOff>0</xdr:colOff>
      <xdr:row>33</xdr:row>
      <xdr:rowOff>57151</xdr:rowOff>
    </xdr:to>
    <xdr:sp macro="" textlink="">
      <xdr:nvSpPr>
        <xdr:cNvPr id="6" name="1 CuadroTexto">
          <a:extLst>
            <a:ext uri="{FF2B5EF4-FFF2-40B4-BE49-F238E27FC236}">
              <a16:creationId xmlns:a16="http://schemas.microsoft.com/office/drawing/2014/main" id="{00000000-0008-0000-0100-000006000000}"/>
            </a:ext>
          </a:extLst>
        </xdr:cNvPr>
        <xdr:cNvSpPr txBox="1">
          <a:spLocks noChangeArrowheads="1"/>
        </xdr:cNvSpPr>
      </xdr:nvSpPr>
      <xdr:spPr bwMode="auto">
        <a:xfrm>
          <a:off x="371476" y="4446836"/>
          <a:ext cx="11782424" cy="1411040"/>
        </a:xfrm>
        <a:prstGeom prst="rect">
          <a:avLst/>
        </a:prstGeom>
        <a:noFill/>
        <a:ln w="9525">
          <a:noFill/>
          <a:miter lim="800000"/>
          <a:headEnd/>
          <a:tailEnd/>
        </a:ln>
      </xdr:spPr>
      <xdr:txBody>
        <a:bodyPr wrap="square" lIns="90000" rIns="90000">
          <a:noAutofit/>
        </a:bodyPr>
        <a:lstStyle>
          <a:defPPr>
            <a:defRPr lang="es-MX"/>
          </a:defPPr>
          <a:lvl1pPr algn="l"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just"/>
          <a:r>
            <a:rPr lang="es-MX" sz="1600" b="1"/>
            <a:t>Eficiencia:</a:t>
          </a:r>
          <a:r>
            <a:rPr lang="es-MX" sz="1400" b="1"/>
            <a:t> </a:t>
          </a:r>
          <a:r>
            <a:rPr lang="es-MX" sz="1400"/>
            <a:t>mide la relación entre los productos y servicios generados con respecto a los insumos o recursos utilizados.</a:t>
          </a:r>
        </a:p>
        <a:p>
          <a:pPr algn="just"/>
          <a:endParaRPr lang="es-MX" sz="800"/>
        </a:p>
        <a:p>
          <a:pPr algn="just"/>
          <a:r>
            <a:rPr lang="es-MX" sz="1400"/>
            <a:t>El indicador de eficiencia más utilizado es </a:t>
          </a:r>
          <a:r>
            <a:rPr lang="es-MX" sz="1400" b="1"/>
            <a:t>el costo unitario o promedio</a:t>
          </a:r>
          <a:r>
            <a:rPr lang="es-MX" sz="1400"/>
            <a:t> de producción, el que relaciona la productividad física con los costos directos e indirectos utilizados en la entrega del producto o servicio.</a:t>
          </a:r>
        </a:p>
        <a:p>
          <a:pPr algn="just"/>
          <a:endParaRPr lang="es-MX" sz="800"/>
        </a:p>
        <a:p>
          <a:pPr algn="just"/>
          <a:r>
            <a:rPr lang="es-MX" sz="1400"/>
            <a:t>La productividad física es relativamente simple de medir, pues se relaciona con el nivel de actividad, expresado en número de fiscalizaciones, solicitudes resueltas, personas capacitadas, usuarios atendidos, etc. </a:t>
          </a:r>
          <a:endParaRPr lang="es-MX" sz="800"/>
        </a:p>
      </xdr:txBody>
    </xdr:sp>
    <xdr:clientData/>
  </xdr:twoCellAnchor>
  <xdr:twoCellAnchor editAs="oneCell">
    <xdr:from>
      <xdr:col>1</xdr:col>
      <xdr:colOff>9525</xdr:colOff>
      <xdr:row>0</xdr:row>
      <xdr:rowOff>57150</xdr:rowOff>
    </xdr:from>
    <xdr:to>
      <xdr:col>3</xdr:col>
      <xdr:colOff>514350</xdr:colOff>
      <xdr:row>2</xdr:row>
      <xdr:rowOff>152400</xdr:rowOff>
    </xdr:to>
    <xdr:pic>
      <xdr:nvPicPr>
        <xdr:cNvPr id="7" name="Picture 2" descr="http://portaladm.chihuahua.gob.mx/atach2/Principal/uploads/horizontal_color_png_chico.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1190625" cy="476250"/>
        </a:xfrm>
        <a:prstGeom prst="rect">
          <a:avLst/>
        </a:prstGeom>
        <a:noFill/>
      </xdr:spPr>
    </xdr:pic>
    <xdr:clientData/>
  </xdr:twoCellAnchor>
  <xdr:twoCellAnchor>
    <xdr:from>
      <xdr:col>11</xdr:col>
      <xdr:colOff>533401</xdr:colOff>
      <xdr:row>0</xdr:row>
      <xdr:rowOff>0</xdr:rowOff>
    </xdr:from>
    <xdr:to>
      <xdr:col>19</xdr:col>
      <xdr:colOff>171451</xdr:colOff>
      <xdr:row>2</xdr:row>
      <xdr:rowOff>123825</xdr:rowOff>
    </xdr:to>
    <xdr:grpSp>
      <xdr:nvGrpSpPr>
        <xdr:cNvPr id="8" name="7 Grupo">
          <a:extLst>
            <a:ext uri="{FF2B5EF4-FFF2-40B4-BE49-F238E27FC236}">
              <a16:creationId xmlns:a16="http://schemas.microsoft.com/office/drawing/2014/main" id="{00000000-0008-0000-0100-000008000000}"/>
            </a:ext>
          </a:extLst>
        </xdr:cNvPr>
        <xdr:cNvGrpSpPr/>
      </xdr:nvGrpSpPr>
      <xdr:grpSpPr>
        <a:xfrm>
          <a:off x="7645401" y="0"/>
          <a:ext cx="4559300" cy="504825"/>
          <a:chOff x="10169685" y="0"/>
          <a:chExt cx="5124450" cy="504825"/>
        </a:xfrm>
      </xdr:grpSpPr>
      <xdr:sp macro="" textlink="">
        <xdr:nvSpPr>
          <xdr:cNvPr id="9" name="12 CuadroTexto">
            <a:extLst>
              <a:ext uri="{FF2B5EF4-FFF2-40B4-BE49-F238E27FC236}">
                <a16:creationId xmlns:a16="http://schemas.microsoft.com/office/drawing/2014/main" id="{00000000-0008-0000-0100-000009000000}"/>
              </a:ext>
            </a:extLst>
          </xdr:cNvPr>
          <xdr:cNvSpPr txBox="1">
            <a:spLocks noChangeArrowheads="1"/>
          </xdr:cNvSpPr>
        </xdr:nvSpPr>
        <xdr:spPr bwMode="auto">
          <a:xfrm>
            <a:off x="10169685" y="0"/>
            <a:ext cx="5124450" cy="504825"/>
          </a:xfrm>
          <a:prstGeom prst="rect">
            <a:avLst/>
          </a:prstGeom>
          <a:solidFill>
            <a:srgbClr val="92D050"/>
          </a:solidFill>
          <a:ln w="9525">
            <a:noFill/>
            <a:miter lim="800000"/>
            <a:headEnd/>
            <a:tailEnd/>
          </a:ln>
        </xdr:spPr>
        <xdr:txBody>
          <a:bodyPr vertOverflow="clip" wrap="square" lIns="91440" tIns="45720" rIns="91440" bIns="45720" anchor="t" upright="1"/>
          <a:lstStyle/>
          <a:p>
            <a:pPr algn="ctr" rtl="0">
              <a:defRPr sz="1000"/>
            </a:pPr>
            <a:r>
              <a:rPr lang="es-MX" sz="1200" b="1" i="0" u="none" strike="noStrike" baseline="0">
                <a:solidFill>
                  <a:srgbClr val="FFFFFF"/>
                </a:solidFill>
                <a:latin typeface="Calibri"/>
                <a:cs typeface="Calibri"/>
              </a:rPr>
              <a:t>PRESUPUESTO DE EGRESOS 2013</a:t>
            </a:r>
          </a:p>
          <a:p>
            <a:pPr algn="ctr" rtl="0">
              <a:defRPr sz="1000"/>
            </a:pPr>
            <a:r>
              <a:rPr lang="es-MX" sz="1200" b="1" i="0" u="none" strike="noStrike" baseline="0">
                <a:solidFill>
                  <a:srgbClr val="FFFFFF"/>
                </a:solidFill>
                <a:latin typeface="Calibri"/>
                <a:cs typeface="Calibri"/>
              </a:rPr>
              <a:t>PRESUPUESTO BASADO EN RESULTADOS</a:t>
            </a:r>
            <a:endParaRPr lang="es-MX" sz="1200" b="1" i="0" u="none" strike="noStrike" baseline="0">
              <a:solidFill>
                <a:srgbClr val="FFFFFF"/>
              </a:solidFill>
              <a:latin typeface="Times New Roman"/>
              <a:cs typeface="Times New Roman"/>
            </a:endParaRPr>
          </a:p>
          <a:p>
            <a:pPr algn="l" rtl="0">
              <a:defRPr sz="1000"/>
            </a:pPr>
            <a:endParaRPr lang="es-MX" sz="1200" b="1" i="0" u="none" strike="noStrike" baseline="0">
              <a:solidFill>
                <a:srgbClr val="FFFFFF"/>
              </a:solidFill>
              <a:latin typeface="Times New Roman"/>
              <a:cs typeface="Times New Roman"/>
            </a:endParaRPr>
          </a:p>
        </xdr:txBody>
      </xdr:sp>
      <xdr:sp macro="" textlink="">
        <xdr:nvSpPr>
          <xdr:cNvPr id="10" name="5 Rectángulo">
            <a:extLst>
              <a:ext uri="{FF2B5EF4-FFF2-40B4-BE49-F238E27FC236}">
                <a16:creationId xmlns:a16="http://schemas.microsoft.com/office/drawing/2014/main" id="{00000000-0008-0000-0100-00000A000000}"/>
              </a:ext>
            </a:extLst>
          </xdr:cNvPr>
          <xdr:cNvSpPr>
            <a:spLocks noChangeArrowheads="1"/>
          </xdr:cNvSpPr>
        </xdr:nvSpPr>
        <xdr:spPr bwMode="auto">
          <a:xfrm>
            <a:off x="10188734" y="447675"/>
            <a:ext cx="5105400" cy="57150"/>
          </a:xfrm>
          <a:prstGeom prst="rect">
            <a:avLst/>
          </a:prstGeom>
          <a:solidFill>
            <a:srgbClr val="A5A5A5"/>
          </a:solidFill>
          <a:ln w="25400">
            <a:noFill/>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oneCellAnchor>
    <xdr:from>
      <xdr:col>112</xdr:col>
      <xdr:colOff>53710</xdr:colOff>
      <xdr:row>3</xdr:row>
      <xdr:rowOff>488167</xdr:rowOff>
    </xdr:from>
    <xdr:ext cx="1354182" cy="374141"/>
    <xdr:sp macro="" textlink="">
      <xdr:nvSpPr>
        <xdr:cNvPr id="5" name="TextBox 1">
          <a:extLst>
            <a:ext uri="{FF2B5EF4-FFF2-40B4-BE49-F238E27FC236}">
              <a16:creationId xmlns:a16="http://schemas.microsoft.com/office/drawing/2014/main" id="{00000000-0008-0000-0300-000005000000}"/>
            </a:ext>
          </a:extLst>
        </xdr:cNvPr>
        <xdr:cNvSpPr txBox="1"/>
      </xdr:nvSpPr>
      <xdr:spPr>
        <a:xfrm>
          <a:off x="20699148" y="1357323"/>
          <a:ext cx="135418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800" b="1"/>
            <a:t>SH-MIR1</a:t>
          </a:r>
        </a:p>
      </xdr:txBody>
    </xdr:sp>
    <xdr:clientData/>
  </xdr:oneCellAnchor>
  <xdr:twoCellAnchor editAs="oneCell">
    <xdr:from>
      <xdr:col>1</xdr:col>
      <xdr:colOff>33607</xdr:colOff>
      <xdr:row>1</xdr:row>
      <xdr:rowOff>84668</xdr:rowOff>
    </xdr:from>
    <xdr:to>
      <xdr:col>7</xdr:col>
      <xdr:colOff>119062</xdr:colOff>
      <xdr:row>3</xdr:row>
      <xdr:rowOff>773908</xdr:rowOff>
    </xdr:to>
    <xdr:pic>
      <xdr:nvPicPr>
        <xdr:cNvPr id="6" name="9 Imagen">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7" t="-2019" r="61263" b="7574"/>
        <a:stretch/>
      </xdr:blipFill>
      <xdr:spPr>
        <a:xfrm>
          <a:off x="116951" y="275168"/>
          <a:ext cx="1157017" cy="13678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104774</xdr:rowOff>
    </xdr:from>
    <xdr:to>
      <xdr:col>6</xdr:col>
      <xdr:colOff>381001</xdr:colOff>
      <xdr:row>17</xdr:row>
      <xdr:rowOff>190499</xdr:rowOff>
    </xdr:to>
    <xdr:pic>
      <xdr:nvPicPr>
        <xdr:cNvPr id="3" name="Imagen 2">
          <a:extLst>
            <a:ext uri="{FF2B5EF4-FFF2-40B4-BE49-F238E27FC236}">
              <a16:creationId xmlns:a16="http://schemas.microsoft.com/office/drawing/2014/main" id="{E24CCD15-D398-46CE-AA8B-12560EB075E4}"/>
            </a:ext>
          </a:extLst>
        </xdr:cNvPr>
        <xdr:cNvPicPr>
          <a:picLocks noChangeAspect="1"/>
        </xdr:cNvPicPr>
      </xdr:nvPicPr>
      <xdr:blipFill rotWithShape="1">
        <a:blip xmlns:r="http://schemas.openxmlformats.org/officeDocument/2006/relationships" r:embed="rId1"/>
        <a:srcRect l="29945" t="32687" r="30006" b="21866"/>
        <a:stretch/>
      </xdr:blipFill>
      <xdr:spPr>
        <a:xfrm>
          <a:off x="133350" y="104774"/>
          <a:ext cx="5210176" cy="3324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3">
    <tabColor rgb="FFFF3300"/>
  </sheetPr>
  <dimension ref="B2:N32"/>
  <sheetViews>
    <sheetView zoomScale="85" zoomScaleNormal="85" workbookViewId="0">
      <selection activeCell="A2" sqref="A2"/>
    </sheetView>
  </sheetViews>
  <sheetFormatPr baseColWidth="10" defaultColWidth="11.42578125" defaultRowHeight="15"/>
  <cols>
    <col min="1" max="2" width="2.7109375" style="1" customWidth="1"/>
    <col min="3" max="13" width="11.42578125" style="1"/>
    <col min="14" max="14" width="2.7109375" style="1" customWidth="1"/>
    <col min="15" max="16384" width="11.42578125" style="1"/>
  </cols>
  <sheetData>
    <row r="2" spans="2:14" s="2" customFormat="1" ht="36.75" customHeight="1" thickBot="1">
      <c r="B2" s="3"/>
      <c r="C2" s="260" t="s">
        <v>16</v>
      </c>
      <c r="D2" s="260"/>
      <c r="E2" s="260"/>
      <c r="F2" s="260"/>
      <c r="G2" s="260"/>
      <c r="H2" s="260"/>
      <c r="I2" s="260"/>
      <c r="J2" s="260"/>
      <c r="K2" s="260"/>
      <c r="L2" s="260"/>
      <c r="M2" s="260"/>
      <c r="N2" s="4"/>
    </row>
    <row r="3" spans="2:14">
      <c r="B3" s="10"/>
      <c r="C3" s="9"/>
      <c r="D3" s="9"/>
      <c r="E3" s="9"/>
      <c r="F3" s="9"/>
      <c r="G3" s="9"/>
      <c r="H3" s="9"/>
      <c r="I3" s="9"/>
      <c r="J3" s="9"/>
      <c r="K3" s="9"/>
      <c r="L3" s="9"/>
      <c r="M3" s="9"/>
      <c r="N3" s="6"/>
    </row>
    <row r="4" spans="2:14">
      <c r="B4" s="10"/>
      <c r="C4" s="9"/>
      <c r="D4" s="9"/>
      <c r="E4" s="9"/>
      <c r="F4" s="9"/>
      <c r="G4" s="9"/>
      <c r="H4" s="9"/>
      <c r="I4" s="9"/>
      <c r="J4" s="9"/>
      <c r="K4" s="9"/>
      <c r="L4" s="9"/>
      <c r="M4" s="9"/>
      <c r="N4" s="6"/>
    </row>
    <row r="5" spans="2:14">
      <c r="B5" s="10"/>
      <c r="C5" s="9"/>
      <c r="D5" s="9"/>
      <c r="E5" s="9"/>
      <c r="F5" s="9"/>
      <c r="G5" s="9"/>
      <c r="H5" s="9"/>
      <c r="I5" s="9"/>
      <c r="J5" s="9"/>
      <c r="K5" s="9"/>
      <c r="L5" s="9"/>
      <c r="M5" s="9"/>
      <c r="N5" s="6"/>
    </row>
    <row r="6" spans="2:14">
      <c r="B6" s="10"/>
      <c r="C6" s="9"/>
      <c r="D6" s="9"/>
      <c r="E6" s="9"/>
      <c r="F6" s="9"/>
      <c r="G6" s="9"/>
      <c r="H6" s="9"/>
      <c r="I6" s="9"/>
      <c r="J6" s="9"/>
      <c r="K6" s="9"/>
      <c r="L6" s="9"/>
      <c r="M6" s="9"/>
      <c r="N6" s="6"/>
    </row>
    <row r="7" spans="2:14">
      <c r="B7" s="10"/>
      <c r="C7" s="9"/>
      <c r="D7" s="9"/>
      <c r="E7" s="9"/>
      <c r="F7" s="9"/>
      <c r="G7" s="9"/>
      <c r="H7" s="9"/>
      <c r="I7" s="9"/>
      <c r="J7" s="9"/>
      <c r="K7" s="9"/>
      <c r="L7" s="9"/>
      <c r="M7" s="9"/>
      <c r="N7" s="6"/>
    </row>
    <row r="8" spans="2:14">
      <c r="B8" s="10"/>
      <c r="C8" s="9"/>
      <c r="D8" s="9"/>
      <c r="E8" s="9"/>
      <c r="F8" s="9"/>
      <c r="G8" s="9"/>
      <c r="H8" s="9"/>
      <c r="I8" s="9"/>
      <c r="J8" s="9"/>
      <c r="K8" s="9"/>
      <c r="L8" s="9"/>
      <c r="M8" s="9"/>
      <c r="N8" s="6"/>
    </row>
    <row r="9" spans="2:14">
      <c r="B9" s="10"/>
      <c r="C9" s="9"/>
      <c r="D9" s="9"/>
      <c r="E9" s="9"/>
      <c r="F9" s="9"/>
      <c r="G9" s="9"/>
      <c r="H9" s="9"/>
      <c r="I9" s="9"/>
      <c r="J9" s="9"/>
      <c r="K9" s="9"/>
      <c r="L9" s="9"/>
      <c r="M9" s="9"/>
      <c r="N9" s="6"/>
    </row>
    <row r="10" spans="2:14">
      <c r="B10" s="10"/>
      <c r="C10" s="9"/>
      <c r="D10" s="9"/>
      <c r="E10" s="9"/>
      <c r="F10" s="9"/>
      <c r="G10" s="9"/>
      <c r="H10" s="9"/>
      <c r="I10" s="9"/>
      <c r="J10" s="9"/>
      <c r="K10" s="9"/>
      <c r="L10" s="9"/>
      <c r="M10" s="9"/>
      <c r="N10" s="6"/>
    </row>
    <row r="11" spans="2:14">
      <c r="B11" s="10"/>
      <c r="C11" s="9"/>
      <c r="D11" s="9"/>
      <c r="E11" s="9"/>
      <c r="F11" s="9"/>
      <c r="G11" s="9"/>
      <c r="H11" s="9"/>
      <c r="I11" s="9"/>
      <c r="J11" s="9"/>
      <c r="K11" s="9"/>
      <c r="L11" s="9"/>
      <c r="M11" s="9"/>
      <c r="N11" s="6"/>
    </row>
    <row r="12" spans="2:14">
      <c r="B12" s="10"/>
      <c r="C12" s="9"/>
      <c r="D12" s="9"/>
      <c r="E12" s="9"/>
      <c r="F12" s="9"/>
      <c r="G12" s="9"/>
      <c r="H12" s="9"/>
      <c r="I12" s="9"/>
      <c r="J12" s="9"/>
      <c r="K12" s="9"/>
      <c r="L12" s="9"/>
      <c r="M12" s="9"/>
      <c r="N12" s="6"/>
    </row>
    <row r="13" spans="2:14">
      <c r="B13" s="10"/>
      <c r="C13" s="9"/>
      <c r="D13" s="9"/>
      <c r="E13" s="9"/>
      <c r="F13" s="9"/>
      <c r="G13" s="9"/>
      <c r="H13" s="9"/>
      <c r="I13" s="9"/>
      <c r="J13" s="9"/>
      <c r="K13" s="9"/>
      <c r="L13" s="9"/>
      <c r="M13" s="9"/>
      <c r="N13" s="6"/>
    </row>
    <row r="14" spans="2:14">
      <c r="B14" s="10"/>
      <c r="C14" s="9"/>
      <c r="D14" s="9"/>
      <c r="E14" s="9"/>
      <c r="F14" s="9"/>
      <c r="G14" s="9"/>
      <c r="H14" s="9"/>
      <c r="I14" s="9"/>
      <c r="J14" s="9"/>
      <c r="K14" s="9"/>
      <c r="L14" s="9"/>
      <c r="M14" s="9"/>
      <c r="N14" s="6"/>
    </row>
    <row r="15" spans="2:14">
      <c r="B15" s="10"/>
      <c r="C15" s="9"/>
      <c r="D15" s="9"/>
      <c r="E15" s="9"/>
      <c r="F15" s="9"/>
      <c r="G15" s="9"/>
      <c r="H15" s="9"/>
      <c r="I15" s="9"/>
      <c r="J15" s="9"/>
      <c r="K15" s="9"/>
      <c r="L15" s="9"/>
      <c r="M15" s="9"/>
      <c r="N15" s="6"/>
    </row>
    <row r="16" spans="2:14">
      <c r="B16" s="10"/>
      <c r="C16" s="9"/>
      <c r="D16" s="9"/>
      <c r="E16" s="9"/>
      <c r="F16" s="9"/>
      <c r="G16" s="9"/>
      <c r="H16" s="9"/>
      <c r="I16" s="9"/>
      <c r="J16" s="9"/>
      <c r="K16" s="9"/>
      <c r="L16" s="9"/>
      <c r="M16" s="9"/>
      <c r="N16" s="6"/>
    </row>
    <row r="17" spans="2:14">
      <c r="B17" s="10"/>
      <c r="C17" s="9"/>
      <c r="D17" s="9"/>
      <c r="E17" s="9"/>
      <c r="F17" s="9"/>
      <c r="G17" s="9"/>
      <c r="H17" s="9"/>
      <c r="I17" s="9"/>
      <c r="J17" s="9"/>
      <c r="K17" s="9"/>
      <c r="L17" s="9"/>
      <c r="M17" s="9"/>
      <c r="N17" s="6"/>
    </row>
    <row r="18" spans="2:14">
      <c r="B18" s="10"/>
      <c r="C18" s="9"/>
      <c r="D18" s="9"/>
      <c r="E18" s="9"/>
      <c r="F18" s="9"/>
      <c r="G18" s="9"/>
      <c r="H18" s="9"/>
      <c r="I18" s="9"/>
      <c r="J18" s="9"/>
      <c r="K18" s="9"/>
      <c r="L18" s="9"/>
      <c r="M18" s="9"/>
      <c r="N18" s="6"/>
    </row>
    <row r="19" spans="2:14">
      <c r="B19" s="10"/>
      <c r="C19" s="9"/>
      <c r="D19" s="9"/>
      <c r="E19" s="9"/>
      <c r="F19" s="9"/>
      <c r="G19" s="9"/>
      <c r="H19" s="9"/>
      <c r="I19" s="9"/>
      <c r="J19" s="9"/>
      <c r="K19" s="9"/>
      <c r="L19" s="9"/>
      <c r="M19" s="9"/>
      <c r="N19" s="6"/>
    </row>
    <row r="20" spans="2:14">
      <c r="B20" s="10"/>
      <c r="C20" s="9"/>
      <c r="D20" s="9"/>
      <c r="E20" s="9"/>
      <c r="F20" s="9"/>
      <c r="G20" s="9"/>
      <c r="H20" s="9"/>
      <c r="I20" s="9"/>
      <c r="J20" s="9"/>
      <c r="K20" s="9"/>
      <c r="L20" s="9"/>
      <c r="M20" s="9"/>
      <c r="N20" s="6"/>
    </row>
    <row r="21" spans="2:14">
      <c r="B21" s="10"/>
      <c r="C21" s="9"/>
      <c r="D21" s="9"/>
      <c r="E21" s="9"/>
      <c r="F21" s="9"/>
      <c r="G21" s="9"/>
      <c r="H21" s="9"/>
      <c r="I21" s="9"/>
      <c r="J21" s="9"/>
      <c r="K21" s="9"/>
      <c r="L21" s="9"/>
      <c r="M21" s="9"/>
      <c r="N21" s="6"/>
    </row>
    <row r="22" spans="2:14">
      <c r="B22" s="10"/>
      <c r="C22" s="9"/>
      <c r="D22" s="9"/>
      <c r="E22" s="9"/>
      <c r="F22" s="9"/>
      <c r="G22" s="9"/>
      <c r="H22" s="9"/>
      <c r="I22" s="9"/>
      <c r="J22" s="9"/>
      <c r="K22" s="9"/>
      <c r="L22" s="9"/>
      <c r="M22" s="9"/>
      <c r="N22" s="6"/>
    </row>
    <row r="23" spans="2:14">
      <c r="B23" s="10"/>
      <c r="C23" s="9"/>
      <c r="D23" s="9"/>
      <c r="E23" s="9"/>
      <c r="F23" s="9"/>
      <c r="G23" s="9"/>
      <c r="H23" s="9"/>
      <c r="I23" s="9"/>
      <c r="J23" s="9"/>
      <c r="K23" s="9"/>
      <c r="L23" s="9"/>
      <c r="M23" s="9"/>
      <c r="N23" s="6"/>
    </row>
    <row r="24" spans="2:14">
      <c r="B24" s="10"/>
      <c r="C24" s="9"/>
      <c r="D24" s="9"/>
      <c r="E24" s="9"/>
      <c r="F24" s="9"/>
      <c r="G24" s="9"/>
      <c r="H24" s="9"/>
      <c r="I24" s="9"/>
      <c r="J24" s="9"/>
      <c r="K24" s="9"/>
      <c r="L24" s="9"/>
      <c r="M24" s="9"/>
      <c r="N24" s="6"/>
    </row>
    <row r="25" spans="2:14">
      <c r="B25" s="10"/>
      <c r="C25" s="9"/>
      <c r="D25" s="9"/>
      <c r="E25" s="9"/>
      <c r="F25" s="9"/>
      <c r="G25" s="9"/>
      <c r="H25" s="9"/>
      <c r="I25" s="9"/>
      <c r="J25" s="9"/>
      <c r="K25" s="9"/>
      <c r="L25" s="9"/>
      <c r="M25" s="9"/>
      <c r="N25" s="6"/>
    </row>
    <row r="26" spans="2:14">
      <c r="B26" s="10"/>
      <c r="C26" s="9"/>
      <c r="D26" s="9"/>
      <c r="E26" s="9"/>
      <c r="F26" s="9"/>
      <c r="G26" s="9"/>
      <c r="H26" s="9"/>
      <c r="I26" s="9"/>
      <c r="J26" s="9"/>
      <c r="K26" s="9"/>
      <c r="L26" s="9"/>
      <c r="M26" s="9"/>
      <c r="N26" s="6"/>
    </row>
    <row r="27" spans="2:14">
      <c r="B27" s="10"/>
      <c r="C27" s="9"/>
      <c r="D27" s="9"/>
      <c r="E27" s="9"/>
      <c r="F27" s="9"/>
      <c r="G27" s="9"/>
      <c r="H27" s="9"/>
      <c r="I27" s="9"/>
      <c r="J27" s="9"/>
      <c r="K27" s="9"/>
      <c r="L27" s="9"/>
      <c r="M27" s="9"/>
      <c r="N27" s="6"/>
    </row>
    <row r="28" spans="2:14">
      <c r="B28" s="10"/>
      <c r="C28" s="9"/>
      <c r="D28" s="9"/>
      <c r="E28" s="9"/>
      <c r="F28" s="9"/>
      <c r="G28" s="9"/>
      <c r="H28" s="9"/>
      <c r="I28" s="9"/>
      <c r="J28" s="9"/>
      <c r="K28" s="9"/>
      <c r="L28" s="9"/>
      <c r="M28" s="9"/>
      <c r="N28" s="6"/>
    </row>
    <row r="29" spans="2:14">
      <c r="B29" s="10"/>
      <c r="C29" s="9"/>
      <c r="D29" s="9"/>
      <c r="E29" s="9"/>
      <c r="F29" s="9"/>
      <c r="G29" s="9"/>
      <c r="H29" s="9"/>
      <c r="I29" s="9"/>
      <c r="J29" s="9"/>
      <c r="K29" s="9"/>
      <c r="L29" s="9"/>
      <c r="M29" s="9"/>
      <c r="N29" s="6"/>
    </row>
    <row r="30" spans="2:14">
      <c r="B30" s="10"/>
      <c r="C30" s="9"/>
      <c r="D30" s="9"/>
      <c r="E30" s="9"/>
      <c r="F30" s="9"/>
      <c r="G30" s="9"/>
      <c r="H30" s="9"/>
      <c r="I30" s="9"/>
      <c r="J30" s="9"/>
      <c r="K30" s="9"/>
      <c r="L30" s="9"/>
      <c r="M30" s="9"/>
      <c r="N30" s="6"/>
    </row>
    <row r="31" spans="2:14">
      <c r="B31" s="10"/>
      <c r="C31" s="9"/>
      <c r="D31" s="9"/>
      <c r="E31" s="9"/>
      <c r="F31" s="9"/>
      <c r="G31" s="9"/>
      <c r="H31" s="9"/>
      <c r="I31" s="9"/>
      <c r="J31" s="9"/>
      <c r="K31" s="9"/>
      <c r="L31" s="9"/>
      <c r="M31" s="9"/>
      <c r="N31" s="6"/>
    </row>
    <row r="32" spans="2:14" ht="6.75" customHeight="1">
      <c r="B32" s="7"/>
      <c r="C32" s="5"/>
      <c r="D32" s="5"/>
      <c r="E32" s="5"/>
      <c r="F32" s="5"/>
      <c r="G32" s="5"/>
      <c r="H32" s="5"/>
      <c r="I32" s="5"/>
      <c r="J32" s="5"/>
      <c r="K32" s="5"/>
      <c r="L32" s="5"/>
      <c r="M32" s="5"/>
      <c r="N32" s="8"/>
    </row>
  </sheetData>
  <mergeCells count="1">
    <mergeCell ref="C2:M2"/>
  </mergeCells>
  <printOptions horizontalCentered="1"/>
  <pageMargins left="0.31496062992125984" right="0.31496062992125984" top="0.74803149606299213" bottom="0.74803149606299213" header="0.31496062992125984" footer="0.31496062992125984"/>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4">
    <tabColor rgb="FFFF3300"/>
  </sheetPr>
  <dimension ref="A1:T57"/>
  <sheetViews>
    <sheetView view="pageBreakPreview" topLeftCell="A28" zoomScale="60" zoomScaleNormal="100" workbookViewId="0">
      <selection activeCell="W21" sqref="W21"/>
    </sheetView>
  </sheetViews>
  <sheetFormatPr baseColWidth="10" defaultColWidth="11.42578125" defaultRowHeight="15"/>
  <cols>
    <col min="1" max="1" width="1.28515625" style="1" customWidth="1"/>
    <col min="2" max="2" width="2.7109375" style="1" customWidth="1"/>
    <col min="3" max="12" width="11.42578125" style="1"/>
    <col min="13" max="13" width="2.7109375" style="1" customWidth="1"/>
    <col min="14" max="14" width="11.42578125" style="9"/>
    <col min="15" max="15" width="11.42578125" style="1"/>
    <col min="16" max="16" width="2.7109375" style="1" customWidth="1"/>
    <col min="17" max="17" width="11.42578125" style="9"/>
    <col min="18" max="19" width="11.42578125" style="1"/>
    <col min="20" max="20" width="2.7109375" style="1" customWidth="1"/>
    <col min="21" max="16384" width="11.42578125" style="1"/>
  </cols>
  <sheetData>
    <row r="1" spans="1:20" customFormat="1"/>
    <row r="2" spans="1:20" customFormat="1"/>
    <row r="3" spans="1:20" customFormat="1"/>
    <row r="4" spans="1:20" customFormat="1" ht="23.25" customHeight="1">
      <c r="A4" s="261" t="s">
        <v>20</v>
      </c>
      <c r="B4" s="262"/>
      <c r="C4" s="262"/>
      <c r="D4" s="262"/>
      <c r="E4" s="262"/>
      <c r="F4" s="262"/>
      <c r="G4" s="262"/>
      <c r="H4" s="262"/>
      <c r="I4" s="262"/>
      <c r="J4" s="262"/>
      <c r="K4" s="262"/>
      <c r="L4" s="262"/>
      <c r="M4" s="262"/>
    </row>
    <row r="5" spans="1:20" s="54" customFormat="1"/>
    <row r="6" spans="1:20" s="45" customFormat="1" ht="36.75" customHeight="1" thickBot="1">
      <c r="B6" s="43"/>
      <c r="C6" s="260"/>
      <c r="D6" s="260"/>
      <c r="E6" s="260"/>
      <c r="F6" s="260"/>
      <c r="G6" s="260"/>
      <c r="H6" s="260"/>
      <c r="I6" s="260"/>
      <c r="J6" s="260"/>
      <c r="K6" s="260"/>
      <c r="L6" s="260"/>
      <c r="M6" s="260"/>
      <c r="N6" s="260"/>
      <c r="O6" s="260"/>
      <c r="P6" s="260"/>
      <c r="Q6" s="260"/>
      <c r="R6" s="260"/>
      <c r="S6" s="260"/>
      <c r="T6" s="44"/>
    </row>
    <row r="7" spans="1:20">
      <c r="B7" s="10"/>
      <c r="C7" s="9"/>
      <c r="D7" s="9"/>
      <c r="E7" s="9"/>
      <c r="F7" s="9"/>
      <c r="G7" s="9"/>
      <c r="H7" s="9"/>
      <c r="I7" s="9"/>
      <c r="J7" s="9"/>
      <c r="K7" s="9"/>
      <c r="L7" s="9"/>
      <c r="M7" s="9"/>
      <c r="O7" s="9"/>
      <c r="P7" s="9"/>
      <c r="R7" s="9"/>
      <c r="S7" s="9"/>
      <c r="T7" s="6"/>
    </row>
    <row r="8" spans="1:20">
      <c r="B8" s="10"/>
      <c r="C8" s="9"/>
      <c r="D8" s="9"/>
      <c r="E8" s="9"/>
      <c r="F8" s="9"/>
      <c r="G8" s="9"/>
      <c r="H8" s="9"/>
      <c r="I8" s="9"/>
      <c r="J8" s="9"/>
      <c r="K8" s="9"/>
      <c r="L8" s="9"/>
      <c r="M8" s="9"/>
      <c r="O8" s="9"/>
      <c r="P8" s="9"/>
      <c r="R8" s="9"/>
      <c r="S8" s="9"/>
      <c r="T8" s="6"/>
    </row>
    <row r="9" spans="1:20">
      <c r="B9" s="10"/>
      <c r="C9" s="9"/>
      <c r="D9" s="9"/>
      <c r="E9" s="9"/>
      <c r="F9" s="9"/>
      <c r="G9" s="9"/>
      <c r="H9" s="9"/>
      <c r="I9" s="9"/>
      <c r="J9" s="9"/>
      <c r="K9" s="9"/>
      <c r="L9" s="9"/>
      <c r="M9" s="9"/>
      <c r="O9" s="9"/>
      <c r="P9" s="9"/>
      <c r="R9" s="9"/>
      <c r="S9" s="9"/>
      <c r="T9" s="6"/>
    </row>
    <row r="10" spans="1:20">
      <c r="B10" s="10"/>
      <c r="C10" s="9"/>
      <c r="D10" s="9"/>
      <c r="E10" s="9"/>
      <c r="F10" s="9"/>
      <c r="G10" s="9"/>
      <c r="H10" s="9"/>
      <c r="I10" s="9"/>
      <c r="J10" s="9"/>
      <c r="K10" s="9"/>
      <c r="L10" s="9"/>
      <c r="M10" s="9"/>
      <c r="O10" s="9"/>
      <c r="P10" s="9"/>
      <c r="R10" s="9"/>
      <c r="S10" s="9"/>
      <c r="T10" s="6"/>
    </row>
    <row r="11" spans="1:20">
      <c r="B11" s="10"/>
      <c r="C11" s="9"/>
      <c r="D11" s="9"/>
      <c r="E11" s="9"/>
      <c r="F11" s="9"/>
      <c r="G11" s="9"/>
      <c r="H11" s="9"/>
      <c r="I11" s="9"/>
      <c r="J11" s="9"/>
      <c r="K11" s="9"/>
      <c r="L11" s="9"/>
      <c r="M11" s="9"/>
      <c r="O11" s="9"/>
      <c r="P11" s="9"/>
      <c r="R11" s="9"/>
      <c r="S11" s="9"/>
      <c r="T11" s="6"/>
    </row>
    <row r="12" spans="1:20">
      <c r="B12" s="10"/>
      <c r="C12" s="9"/>
      <c r="D12" s="9"/>
      <c r="E12" s="9"/>
      <c r="F12" s="9"/>
      <c r="G12" s="9"/>
      <c r="H12" s="9"/>
      <c r="I12" s="9"/>
      <c r="J12" s="9"/>
      <c r="K12" s="9"/>
      <c r="L12" s="9"/>
      <c r="M12" s="9"/>
      <c r="O12" s="9"/>
      <c r="P12" s="9"/>
      <c r="R12" s="9"/>
      <c r="S12" s="9"/>
      <c r="T12" s="6"/>
    </row>
    <row r="13" spans="1:20">
      <c r="B13" s="10"/>
      <c r="C13" s="9"/>
      <c r="D13" s="9"/>
      <c r="E13" s="9"/>
      <c r="F13" s="9"/>
      <c r="G13" s="9"/>
      <c r="H13" s="9"/>
      <c r="I13" s="9"/>
      <c r="J13" s="9"/>
      <c r="K13" s="9"/>
      <c r="L13" s="9"/>
      <c r="M13" s="9"/>
      <c r="O13" s="9"/>
      <c r="P13" s="9"/>
      <c r="R13" s="9"/>
      <c r="S13" s="9"/>
      <c r="T13" s="6"/>
    </row>
    <row r="14" spans="1:20">
      <c r="B14" s="10"/>
      <c r="C14" s="9"/>
      <c r="D14" s="9"/>
      <c r="E14" s="9"/>
      <c r="F14" s="9"/>
      <c r="G14" s="9"/>
      <c r="H14" s="9"/>
      <c r="I14" s="9"/>
      <c r="J14" s="9"/>
      <c r="K14" s="9"/>
      <c r="L14" s="9"/>
      <c r="M14" s="9"/>
      <c r="O14" s="9"/>
      <c r="P14" s="9"/>
      <c r="R14" s="9"/>
      <c r="S14" s="9"/>
      <c r="T14" s="6"/>
    </row>
    <row r="15" spans="1:20">
      <c r="B15" s="10"/>
      <c r="C15" s="9"/>
      <c r="D15" s="9"/>
      <c r="E15" s="9"/>
      <c r="F15" s="9"/>
      <c r="G15" s="9"/>
      <c r="H15" s="9"/>
      <c r="I15" s="9"/>
      <c r="J15" s="9"/>
      <c r="K15" s="9"/>
      <c r="L15" s="9"/>
      <c r="M15" s="9"/>
      <c r="O15" s="9"/>
      <c r="P15" s="9"/>
      <c r="R15" s="9"/>
      <c r="S15" s="9"/>
      <c r="T15" s="6"/>
    </row>
    <row r="16" spans="1:20">
      <c r="B16" s="10"/>
      <c r="C16" s="9"/>
      <c r="D16" s="9"/>
      <c r="E16" s="9"/>
      <c r="F16" s="9"/>
      <c r="G16" s="9"/>
      <c r="H16" s="9"/>
      <c r="I16" s="9"/>
      <c r="J16" s="9"/>
      <c r="K16" s="9"/>
      <c r="L16" s="9"/>
      <c r="M16" s="9"/>
      <c r="O16" s="9"/>
      <c r="P16" s="9"/>
      <c r="R16" s="9"/>
      <c r="S16" s="9"/>
      <c r="T16" s="6"/>
    </row>
    <row r="17" spans="2:20">
      <c r="B17" s="10"/>
      <c r="C17" s="9"/>
      <c r="D17" s="9"/>
      <c r="E17" s="9"/>
      <c r="F17" s="9"/>
      <c r="G17" s="9"/>
      <c r="H17" s="9"/>
      <c r="I17" s="9"/>
      <c r="J17" s="9"/>
      <c r="K17" s="9"/>
      <c r="L17" s="9"/>
      <c r="M17" s="9"/>
      <c r="O17" s="9"/>
      <c r="P17" s="9"/>
      <c r="R17" s="9"/>
      <c r="S17" s="9"/>
      <c r="T17" s="6"/>
    </row>
    <row r="18" spans="2:20">
      <c r="B18" s="10"/>
      <c r="C18" s="9"/>
      <c r="D18" s="9"/>
      <c r="E18" s="9"/>
      <c r="F18" s="9"/>
      <c r="G18" s="9"/>
      <c r="H18" s="9"/>
      <c r="I18" s="9"/>
      <c r="J18" s="9"/>
      <c r="K18" s="9"/>
      <c r="L18" s="9"/>
      <c r="M18" s="9"/>
      <c r="O18" s="9"/>
      <c r="P18" s="9"/>
      <c r="R18" s="9"/>
      <c r="S18" s="9"/>
      <c r="T18" s="6"/>
    </row>
    <row r="19" spans="2:20">
      <c r="B19" s="10"/>
      <c r="C19" s="9"/>
      <c r="D19" s="9"/>
      <c r="E19" s="9"/>
      <c r="F19" s="9"/>
      <c r="G19" s="9"/>
      <c r="H19" s="9"/>
      <c r="I19" s="9"/>
      <c r="J19" s="9"/>
      <c r="K19" s="9"/>
      <c r="L19" s="9"/>
      <c r="M19" s="9"/>
      <c r="O19" s="9"/>
      <c r="P19" s="9"/>
      <c r="R19" s="9"/>
      <c r="S19" s="9"/>
      <c r="T19" s="6"/>
    </row>
    <row r="20" spans="2:20">
      <c r="B20" s="10"/>
      <c r="C20" s="9"/>
      <c r="D20" s="9"/>
      <c r="E20" s="9"/>
      <c r="F20" s="9"/>
      <c r="G20" s="9"/>
      <c r="H20" s="9"/>
      <c r="I20" s="9"/>
      <c r="J20" s="9"/>
      <c r="K20" s="9"/>
      <c r="L20" s="9"/>
      <c r="M20" s="9"/>
      <c r="O20" s="9"/>
      <c r="P20" s="9"/>
      <c r="R20" s="9"/>
      <c r="S20" s="9"/>
      <c r="T20" s="6"/>
    </row>
    <row r="21" spans="2:20">
      <c r="B21" s="10"/>
      <c r="C21" s="9"/>
      <c r="D21" s="9"/>
      <c r="E21" s="9"/>
      <c r="F21" s="9"/>
      <c r="G21" s="9"/>
      <c r="H21" s="9"/>
      <c r="I21" s="9"/>
      <c r="J21" s="9"/>
      <c r="K21" s="9"/>
      <c r="L21" s="9"/>
      <c r="M21" s="9"/>
      <c r="O21" s="9"/>
      <c r="P21" s="9"/>
      <c r="R21" s="9"/>
      <c r="S21" s="9"/>
      <c r="T21" s="6"/>
    </row>
    <row r="22" spans="2:20">
      <c r="B22" s="10"/>
      <c r="C22" s="9"/>
      <c r="D22" s="9"/>
      <c r="E22" s="9"/>
      <c r="F22" s="9"/>
      <c r="G22" s="9"/>
      <c r="H22" s="9"/>
      <c r="I22" s="9"/>
      <c r="J22" s="9"/>
      <c r="K22" s="9"/>
      <c r="L22" s="9"/>
      <c r="M22" s="9"/>
      <c r="O22" s="9"/>
      <c r="P22" s="9"/>
      <c r="R22" s="9"/>
      <c r="S22" s="9"/>
      <c r="T22" s="6"/>
    </row>
    <row r="23" spans="2:20">
      <c r="B23" s="10"/>
      <c r="C23" s="9"/>
      <c r="D23" s="9"/>
      <c r="E23" s="9"/>
      <c r="F23" s="9"/>
      <c r="G23" s="9"/>
      <c r="H23" s="9"/>
      <c r="I23" s="9"/>
      <c r="J23" s="9"/>
      <c r="K23" s="9"/>
      <c r="L23" s="9"/>
      <c r="M23" s="9"/>
      <c r="O23" s="9"/>
      <c r="P23" s="9"/>
      <c r="R23" s="9"/>
      <c r="S23" s="9"/>
      <c r="T23" s="6"/>
    </row>
    <row r="24" spans="2:20">
      <c r="B24" s="10"/>
      <c r="C24" s="9"/>
      <c r="D24" s="9"/>
      <c r="E24" s="9"/>
      <c r="F24" s="9"/>
      <c r="G24" s="9"/>
      <c r="H24" s="9"/>
      <c r="I24" s="9"/>
      <c r="J24" s="9"/>
      <c r="K24" s="9"/>
      <c r="L24" s="9"/>
      <c r="M24" s="9"/>
      <c r="O24" s="9"/>
      <c r="P24" s="9"/>
      <c r="R24" s="9"/>
      <c r="S24" s="9"/>
      <c r="T24" s="6"/>
    </row>
    <row r="25" spans="2:20">
      <c r="B25" s="10"/>
      <c r="C25" s="9"/>
      <c r="D25" s="9"/>
      <c r="E25" s="9"/>
      <c r="F25" s="9"/>
      <c r="G25" s="9"/>
      <c r="H25" s="9"/>
      <c r="I25" s="9"/>
      <c r="J25" s="9"/>
      <c r="K25" s="9"/>
      <c r="L25" s="9"/>
      <c r="M25" s="9"/>
      <c r="O25" s="9"/>
      <c r="P25" s="9"/>
      <c r="R25" s="9"/>
      <c r="S25" s="9"/>
      <c r="T25" s="6"/>
    </row>
    <row r="26" spans="2:20">
      <c r="B26" s="10"/>
      <c r="C26" s="9"/>
      <c r="D26" s="9"/>
      <c r="E26" s="9"/>
      <c r="F26" s="9"/>
      <c r="G26" s="9"/>
      <c r="H26" s="9"/>
      <c r="I26" s="9"/>
      <c r="J26" s="9"/>
      <c r="K26" s="9"/>
      <c r="L26" s="9"/>
      <c r="M26" s="9"/>
      <c r="O26" s="9"/>
      <c r="P26" s="9"/>
      <c r="R26" s="9"/>
      <c r="S26" s="9"/>
      <c r="T26" s="6"/>
    </row>
    <row r="27" spans="2:20">
      <c r="B27" s="10"/>
      <c r="C27" s="9"/>
      <c r="D27" s="9"/>
      <c r="E27" s="9"/>
      <c r="F27" s="9"/>
      <c r="G27" s="9"/>
      <c r="H27" s="9"/>
      <c r="I27" s="9"/>
      <c r="J27" s="9"/>
      <c r="K27" s="9"/>
      <c r="L27" s="9"/>
      <c r="M27" s="9"/>
      <c r="O27" s="9"/>
      <c r="P27" s="9"/>
      <c r="R27" s="9"/>
      <c r="S27" s="9"/>
      <c r="T27" s="6"/>
    </row>
    <row r="28" spans="2:20">
      <c r="B28" s="10"/>
      <c r="C28" s="9"/>
      <c r="D28" s="9"/>
      <c r="E28" s="9"/>
      <c r="F28" s="9"/>
      <c r="G28" s="9"/>
      <c r="H28" s="9"/>
      <c r="I28" s="9"/>
      <c r="J28" s="9"/>
      <c r="K28" s="9"/>
      <c r="L28" s="9"/>
      <c r="M28" s="9"/>
      <c r="O28" s="9"/>
      <c r="P28" s="9"/>
      <c r="R28" s="9"/>
      <c r="S28" s="9"/>
      <c r="T28" s="6"/>
    </row>
    <row r="29" spans="2:20">
      <c r="B29" s="10"/>
      <c r="C29" s="9"/>
      <c r="D29" s="9"/>
      <c r="E29" s="9"/>
      <c r="F29" s="9"/>
      <c r="G29" s="9"/>
      <c r="H29" s="9"/>
      <c r="I29" s="9"/>
      <c r="J29" s="9"/>
      <c r="K29" s="9"/>
      <c r="L29" s="9"/>
      <c r="M29" s="9"/>
      <c r="O29" s="9"/>
      <c r="P29" s="9"/>
      <c r="R29" s="9"/>
      <c r="S29" s="9"/>
      <c r="T29" s="6"/>
    </row>
    <row r="30" spans="2:20">
      <c r="B30" s="10"/>
      <c r="C30" s="9"/>
      <c r="D30" s="9"/>
      <c r="E30" s="9"/>
      <c r="F30" s="9"/>
      <c r="G30" s="9"/>
      <c r="H30" s="9"/>
      <c r="I30" s="9"/>
      <c r="J30" s="9"/>
      <c r="K30" s="9"/>
      <c r="L30" s="9"/>
      <c r="M30" s="9"/>
      <c r="O30" s="9"/>
      <c r="P30" s="9"/>
      <c r="R30" s="9"/>
      <c r="S30" s="9"/>
      <c r="T30" s="6"/>
    </row>
    <row r="31" spans="2:20">
      <c r="B31" s="10"/>
      <c r="C31" s="9"/>
      <c r="D31" s="9"/>
      <c r="E31" s="9"/>
      <c r="F31" s="9"/>
      <c r="G31" s="9"/>
      <c r="H31" s="9"/>
      <c r="I31" s="9"/>
      <c r="J31" s="9"/>
      <c r="K31" s="9"/>
      <c r="L31" s="9"/>
      <c r="M31" s="9"/>
      <c r="O31" s="9"/>
      <c r="P31" s="9"/>
      <c r="R31" s="9"/>
      <c r="S31" s="9"/>
      <c r="T31" s="6"/>
    </row>
    <row r="32" spans="2:20">
      <c r="B32" s="10"/>
      <c r="C32" s="9"/>
      <c r="D32" s="9"/>
      <c r="E32" s="9"/>
      <c r="F32" s="9"/>
      <c r="G32" s="9"/>
      <c r="H32" s="9"/>
      <c r="I32" s="9"/>
      <c r="J32" s="9"/>
      <c r="K32" s="9"/>
      <c r="L32" s="9"/>
      <c r="M32" s="9"/>
      <c r="O32" s="9"/>
      <c r="P32" s="9"/>
      <c r="R32" s="9"/>
      <c r="S32" s="9"/>
      <c r="T32" s="6"/>
    </row>
    <row r="33" spans="2:20">
      <c r="B33" s="10"/>
      <c r="C33" s="9"/>
      <c r="D33" s="9"/>
      <c r="E33" s="9"/>
      <c r="F33" s="9"/>
      <c r="G33" s="9"/>
      <c r="H33" s="9"/>
      <c r="I33" s="9"/>
      <c r="J33" s="9"/>
      <c r="K33" s="9"/>
      <c r="L33" s="9"/>
      <c r="M33" s="9"/>
      <c r="O33" s="9"/>
      <c r="P33" s="9"/>
      <c r="R33" s="9"/>
      <c r="S33" s="9"/>
      <c r="T33" s="6"/>
    </row>
    <row r="34" spans="2:20">
      <c r="B34" s="10"/>
      <c r="C34" s="9"/>
      <c r="D34" s="9"/>
      <c r="E34" s="9"/>
      <c r="F34" s="9"/>
      <c r="G34" s="9"/>
      <c r="H34" s="9"/>
      <c r="I34" s="9"/>
      <c r="J34" s="9"/>
      <c r="K34" s="9"/>
      <c r="L34" s="9"/>
      <c r="M34" s="9"/>
      <c r="O34" s="9"/>
      <c r="P34" s="9"/>
      <c r="R34" s="9"/>
      <c r="S34" s="9"/>
      <c r="T34" s="6"/>
    </row>
    <row r="35" spans="2:20">
      <c r="B35" s="10"/>
      <c r="C35" s="9"/>
      <c r="D35" s="9"/>
      <c r="E35" s="9"/>
      <c r="F35" s="9"/>
      <c r="G35" s="9"/>
      <c r="H35" s="9"/>
      <c r="I35" s="9"/>
      <c r="J35" s="9"/>
      <c r="K35" s="9"/>
      <c r="L35" s="9"/>
      <c r="M35" s="9"/>
      <c r="O35" s="9"/>
      <c r="P35" s="9"/>
      <c r="R35" s="9"/>
      <c r="S35" s="9"/>
      <c r="T35" s="6"/>
    </row>
    <row r="36" spans="2:20">
      <c r="B36" s="10"/>
      <c r="C36" s="9"/>
      <c r="D36" s="9"/>
      <c r="E36" s="9"/>
      <c r="F36" s="9"/>
      <c r="G36" s="9"/>
      <c r="H36" s="9"/>
      <c r="I36" s="9"/>
      <c r="J36" s="9"/>
      <c r="K36" s="9"/>
      <c r="L36" s="9"/>
      <c r="M36" s="9"/>
      <c r="O36" s="9"/>
      <c r="P36" s="9"/>
      <c r="R36" s="9"/>
      <c r="S36" s="9"/>
      <c r="T36" s="6"/>
    </row>
    <row r="37" spans="2:20">
      <c r="B37" s="10"/>
      <c r="C37" s="9"/>
      <c r="D37" s="9"/>
      <c r="E37" s="9"/>
      <c r="F37" s="9"/>
      <c r="G37" s="9"/>
      <c r="H37" s="9"/>
      <c r="I37" s="9"/>
      <c r="J37" s="9"/>
      <c r="K37" s="9"/>
      <c r="L37" s="9"/>
      <c r="M37" s="9"/>
      <c r="O37" s="9"/>
      <c r="P37" s="9"/>
      <c r="R37" s="9"/>
      <c r="S37" s="9"/>
      <c r="T37" s="6"/>
    </row>
    <row r="38" spans="2:20">
      <c r="B38" s="10"/>
      <c r="C38" s="9"/>
      <c r="D38" s="9"/>
      <c r="E38" s="9"/>
      <c r="F38" s="9"/>
      <c r="G38" s="9"/>
      <c r="H38" s="9"/>
      <c r="I38" s="9"/>
      <c r="J38" s="9"/>
      <c r="K38" s="9"/>
      <c r="L38" s="9"/>
      <c r="M38" s="9"/>
      <c r="O38" s="9"/>
      <c r="P38" s="9"/>
      <c r="R38" s="9"/>
      <c r="S38" s="9"/>
      <c r="T38" s="6"/>
    </row>
    <row r="39" spans="2:20">
      <c r="B39" s="10"/>
      <c r="C39" s="9"/>
      <c r="D39" s="9"/>
      <c r="E39" s="9"/>
      <c r="F39" s="9"/>
      <c r="G39" s="9"/>
      <c r="H39" s="9"/>
      <c r="I39" s="9"/>
      <c r="J39" s="9"/>
      <c r="K39" s="9"/>
      <c r="L39" s="9"/>
      <c r="M39" s="9"/>
      <c r="O39" s="9"/>
      <c r="P39" s="9"/>
      <c r="R39" s="9"/>
      <c r="S39" s="9"/>
      <c r="T39" s="6"/>
    </row>
    <row r="40" spans="2:20">
      <c r="B40" s="10"/>
      <c r="C40" s="9"/>
      <c r="D40" s="9"/>
      <c r="E40" s="9"/>
      <c r="F40" s="9"/>
      <c r="G40" s="9"/>
      <c r="H40" s="9"/>
      <c r="I40" s="9"/>
      <c r="J40" s="9"/>
      <c r="K40" s="9"/>
      <c r="L40" s="9"/>
      <c r="M40" s="9"/>
      <c r="O40" s="9"/>
      <c r="P40" s="9"/>
      <c r="R40" s="9"/>
      <c r="S40" s="9"/>
      <c r="T40" s="6"/>
    </row>
    <row r="41" spans="2:20">
      <c r="B41" s="10"/>
      <c r="C41" s="9"/>
      <c r="D41" s="9"/>
      <c r="E41" s="9"/>
      <c r="F41" s="9"/>
      <c r="G41" s="9"/>
      <c r="H41" s="9"/>
      <c r="I41" s="9"/>
      <c r="J41" s="9"/>
      <c r="K41" s="9"/>
      <c r="L41" s="9"/>
      <c r="M41" s="9"/>
      <c r="O41" s="9"/>
      <c r="P41" s="9"/>
      <c r="R41" s="9"/>
      <c r="S41" s="9"/>
      <c r="T41" s="6"/>
    </row>
    <row r="42" spans="2:20">
      <c r="B42" s="10"/>
      <c r="C42" s="9"/>
      <c r="D42" s="9"/>
      <c r="E42" s="9"/>
      <c r="F42" s="9"/>
      <c r="G42" s="9"/>
      <c r="H42" s="9"/>
      <c r="I42" s="9"/>
      <c r="J42" s="9"/>
      <c r="K42" s="9"/>
      <c r="L42" s="9"/>
      <c r="M42" s="9"/>
      <c r="O42" s="9"/>
      <c r="P42" s="9"/>
      <c r="R42" s="9"/>
      <c r="S42" s="9"/>
      <c r="T42" s="6"/>
    </row>
    <row r="43" spans="2:20">
      <c r="B43" s="10"/>
      <c r="C43" s="9"/>
      <c r="D43" s="9"/>
      <c r="E43" s="9"/>
      <c r="F43" s="9"/>
      <c r="G43" s="9"/>
      <c r="H43" s="9"/>
      <c r="I43" s="9"/>
      <c r="J43" s="9"/>
      <c r="K43" s="9"/>
      <c r="L43" s="9"/>
      <c r="M43" s="9"/>
      <c r="O43" s="9"/>
      <c r="P43" s="9"/>
      <c r="R43" s="9"/>
      <c r="S43" s="9"/>
      <c r="T43" s="6"/>
    </row>
    <row r="44" spans="2:20">
      <c r="B44" s="10"/>
      <c r="C44" s="9"/>
      <c r="D44" s="9"/>
      <c r="E44" s="9"/>
      <c r="F44" s="9"/>
      <c r="G44" s="9"/>
      <c r="H44" s="9"/>
      <c r="I44" s="9"/>
      <c r="J44" s="9"/>
      <c r="K44" s="9"/>
      <c r="L44" s="9"/>
      <c r="M44" s="9"/>
      <c r="O44" s="9"/>
      <c r="P44" s="9"/>
      <c r="R44" s="9"/>
      <c r="S44" s="9"/>
      <c r="T44" s="6"/>
    </row>
    <row r="45" spans="2:20">
      <c r="B45" s="10"/>
      <c r="C45" s="9"/>
      <c r="D45" s="9"/>
      <c r="E45" s="9"/>
      <c r="F45" s="9"/>
      <c r="G45" s="9"/>
      <c r="H45" s="9"/>
      <c r="I45" s="9"/>
      <c r="J45" s="9"/>
      <c r="K45" s="9"/>
      <c r="L45" s="9"/>
      <c r="M45" s="9"/>
      <c r="O45" s="9"/>
      <c r="P45" s="9"/>
      <c r="R45" s="9"/>
      <c r="S45" s="9"/>
      <c r="T45" s="6"/>
    </row>
    <row r="46" spans="2:20">
      <c r="B46" s="10"/>
      <c r="C46" s="9"/>
      <c r="D46" s="9"/>
      <c r="E46" s="9"/>
      <c r="F46" s="9"/>
      <c r="G46" s="9"/>
      <c r="H46" s="9"/>
      <c r="I46" s="9"/>
      <c r="J46" s="9"/>
      <c r="K46" s="9"/>
      <c r="L46" s="9"/>
      <c r="M46" s="9"/>
      <c r="O46" s="9"/>
      <c r="P46" s="9"/>
      <c r="R46" s="9"/>
      <c r="S46" s="9"/>
      <c r="T46" s="6"/>
    </row>
    <row r="47" spans="2:20">
      <c r="B47" s="10"/>
      <c r="C47" s="9"/>
      <c r="D47" s="9"/>
      <c r="E47" s="9"/>
      <c r="F47" s="9"/>
      <c r="G47" s="9"/>
      <c r="H47" s="9"/>
      <c r="I47" s="9"/>
      <c r="J47" s="9"/>
      <c r="K47" s="9"/>
      <c r="L47" s="9"/>
      <c r="M47" s="9"/>
      <c r="O47" s="9"/>
      <c r="P47" s="9"/>
      <c r="R47" s="9"/>
      <c r="S47" s="9"/>
      <c r="T47" s="6"/>
    </row>
    <row r="48" spans="2:20">
      <c r="B48" s="10"/>
      <c r="C48" s="9"/>
      <c r="D48" s="9"/>
      <c r="E48" s="9"/>
      <c r="F48" s="9"/>
      <c r="G48" s="9"/>
      <c r="H48" s="9"/>
      <c r="I48" s="9"/>
      <c r="J48" s="9"/>
      <c r="K48" s="9"/>
      <c r="L48" s="9"/>
      <c r="M48" s="9"/>
      <c r="O48" s="9"/>
      <c r="P48" s="9"/>
      <c r="R48" s="9"/>
      <c r="S48" s="9"/>
      <c r="T48" s="6"/>
    </row>
    <row r="49" spans="2:20">
      <c r="B49" s="10"/>
      <c r="C49" s="9"/>
      <c r="D49" s="9"/>
      <c r="E49" s="9"/>
      <c r="F49" s="9"/>
      <c r="G49" s="9"/>
      <c r="H49" s="9"/>
      <c r="I49" s="9"/>
      <c r="J49" s="9"/>
      <c r="K49" s="9"/>
      <c r="L49" s="9"/>
      <c r="M49" s="9"/>
      <c r="O49" s="9"/>
      <c r="P49" s="9"/>
      <c r="R49" s="9"/>
      <c r="S49" s="9"/>
      <c r="T49" s="6"/>
    </row>
    <row r="50" spans="2:20">
      <c r="B50" s="10"/>
      <c r="C50" s="9"/>
      <c r="D50" s="9"/>
      <c r="E50" s="9"/>
      <c r="F50" s="9"/>
      <c r="G50" s="9"/>
      <c r="H50" s="9"/>
      <c r="I50" s="9"/>
      <c r="J50" s="9"/>
      <c r="K50" s="9"/>
      <c r="L50" s="9"/>
      <c r="M50" s="9"/>
      <c r="O50" s="9"/>
      <c r="P50" s="9"/>
      <c r="R50" s="9"/>
      <c r="S50" s="9"/>
      <c r="T50" s="6"/>
    </row>
    <row r="51" spans="2:20">
      <c r="B51" s="10"/>
      <c r="C51" s="9"/>
      <c r="D51" s="9"/>
      <c r="E51" s="9"/>
      <c r="F51" s="9"/>
      <c r="G51" s="9"/>
      <c r="H51" s="9"/>
      <c r="I51" s="9"/>
      <c r="J51" s="9"/>
      <c r="K51" s="9"/>
      <c r="L51" s="9"/>
      <c r="M51" s="9"/>
      <c r="O51" s="9"/>
      <c r="P51" s="9"/>
      <c r="R51" s="9"/>
      <c r="S51" s="9"/>
      <c r="T51" s="6"/>
    </row>
    <row r="52" spans="2:20">
      <c r="B52" s="10"/>
      <c r="C52" s="9"/>
      <c r="D52" s="9"/>
      <c r="E52" s="9"/>
      <c r="F52" s="9"/>
      <c r="G52" s="9"/>
      <c r="H52" s="9"/>
      <c r="I52" s="9"/>
      <c r="J52" s="9"/>
      <c r="K52" s="9"/>
      <c r="L52" s="9"/>
      <c r="M52" s="9"/>
      <c r="O52" s="9"/>
      <c r="P52" s="9"/>
      <c r="R52" s="9"/>
      <c r="S52" s="9"/>
      <c r="T52" s="6"/>
    </row>
    <row r="53" spans="2:20">
      <c r="B53" s="10"/>
      <c r="C53" s="9"/>
      <c r="D53" s="9"/>
      <c r="E53" s="9"/>
      <c r="F53" s="9"/>
      <c r="G53" s="9"/>
      <c r="H53" s="9"/>
      <c r="I53" s="9"/>
      <c r="J53" s="9"/>
      <c r="K53" s="9"/>
      <c r="L53" s="9"/>
      <c r="M53" s="9"/>
      <c r="O53" s="9"/>
      <c r="P53" s="9"/>
      <c r="R53" s="9"/>
      <c r="S53" s="9"/>
      <c r="T53" s="6"/>
    </row>
    <row r="54" spans="2:20">
      <c r="B54" s="10"/>
      <c r="C54" s="9"/>
      <c r="D54" s="9"/>
      <c r="E54" s="9"/>
      <c r="F54" s="9"/>
      <c r="G54" s="9"/>
      <c r="H54" s="9"/>
      <c r="I54" s="9"/>
      <c r="J54" s="9"/>
      <c r="K54" s="9"/>
      <c r="L54" s="9"/>
      <c r="M54" s="9"/>
      <c r="O54" s="9"/>
      <c r="P54" s="9"/>
      <c r="R54" s="9"/>
      <c r="S54" s="9"/>
      <c r="T54" s="6"/>
    </row>
    <row r="55" spans="2:20">
      <c r="B55" s="10"/>
      <c r="C55" s="9"/>
      <c r="D55" s="9"/>
      <c r="E55" s="9"/>
      <c r="F55" s="9"/>
      <c r="G55" s="9"/>
      <c r="H55" s="9"/>
      <c r="I55" s="9"/>
      <c r="J55" s="9"/>
      <c r="K55" s="9"/>
      <c r="L55" s="9"/>
      <c r="M55" s="9"/>
      <c r="O55" s="9"/>
      <c r="P55" s="9"/>
      <c r="R55" s="9"/>
      <c r="S55" s="9"/>
      <c r="T55" s="6"/>
    </row>
    <row r="56" spans="2:20">
      <c r="B56" s="10"/>
      <c r="C56" s="9"/>
      <c r="D56" s="9"/>
      <c r="E56" s="9"/>
      <c r="F56" s="9"/>
      <c r="G56" s="9"/>
      <c r="H56" s="9"/>
      <c r="I56" s="9"/>
      <c r="J56" s="9"/>
      <c r="K56" s="9"/>
      <c r="L56" s="9"/>
      <c r="M56" s="9"/>
      <c r="O56" s="9"/>
      <c r="P56" s="9"/>
      <c r="R56" s="9"/>
      <c r="S56" s="9"/>
      <c r="T56" s="6"/>
    </row>
    <row r="57" spans="2:20">
      <c r="B57" s="7"/>
      <c r="C57" s="5"/>
      <c r="D57" s="5"/>
      <c r="E57" s="5"/>
      <c r="F57" s="5"/>
      <c r="G57" s="5"/>
      <c r="H57" s="5"/>
      <c r="I57" s="5"/>
      <c r="J57" s="5"/>
      <c r="K57" s="5"/>
      <c r="L57" s="5"/>
      <c r="M57" s="5"/>
      <c r="N57" s="5"/>
      <c r="O57" s="5"/>
      <c r="P57" s="5"/>
      <c r="Q57" s="5"/>
      <c r="R57" s="5"/>
      <c r="S57" s="5"/>
      <c r="T57" s="8"/>
    </row>
  </sheetData>
  <mergeCells count="2">
    <mergeCell ref="C6:S6"/>
    <mergeCell ref="A4:M4"/>
  </mergeCells>
  <printOptions horizontalCentered="1"/>
  <pageMargins left="0" right="0" top="0.55118110236220474" bottom="0.15748031496062992"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tabColor rgb="FFFF3300"/>
  </sheetPr>
  <dimension ref="B1:O129"/>
  <sheetViews>
    <sheetView zoomScaleNormal="100" workbookViewId="0">
      <selection activeCell="A2" sqref="A2"/>
    </sheetView>
  </sheetViews>
  <sheetFormatPr baseColWidth="10" defaultColWidth="11.42578125" defaultRowHeight="15"/>
  <cols>
    <col min="1" max="2" width="2.7109375" style="1" customWidth="1"/>
    <col min="3" max="3" width="1" style="1" customWidth="1"/>
    <col min="4" max="4" width="25.28515625" style="1" customWidth="1"/>
    <col min="5" max="5" width="25" style="1" customWidth="1"/>
    <col min="6" max="6" width="1.42578125" style="1" customWidth="1"/>
    <col min="7" max="7" width="25.42578125" style="1" customWidth="1"/>
    <col min="8" max="8" width="16" style="1" customWidth="1"/>
    <col min="9" max="9" width="1.42578125" style="1" hidden="1" customWidth="1"/>
    <col min="10" max="11" width="13.5703125" style="1" hidden="1" customWidth="1"/>
    <col min="12" max="12" width="1.42578125" style="1" hidden="1" customWidth="1"/>
    <col min="13" max="13" width="13.5703125" style="1" hidden="1" customWidth="1"/>
    <col min="14" max="14" width="1" style="1" customWidth="1"/>
    <col min="15" max="15" width="2.7109375" style="1" customWidth="1"/>
    <col min="16" max="16384" width="11.42578125" style="1"/>
  </cols>
  <sheetData>
    <row r="1" spans="2:15">
      <c r="B1" s="5"/>
      <c r="C1" s="5"/>
      <c r="D1" s="5"/>
      <c r="E1" s="5"/>
      <c r="F1" s="5"/>
      <c r="G1" s="5"/>
      <c r="H1" s="5"/>
      <c r="I1" s="5"/>
      <c r="J1" s="5"/>
      <c r="K1" s="5"/>
      <c r="L1" s="5"/>
      <c r="M1" s="5"/>
      <c r="N1" s="5"/>
      <c r="O1" s="5"/>
    </row>
    <row r="2" spans="2:15" s="45" customFormat="1" ht="36.75" customHeight="1" thickBot="1">
      <c r="B2" s="43"/>
      <c r="C2" s="260" t="s">
        <v>13</v>
      </c>
      <c r="D2" s="260"/>
      <c r="E2" s="260"/>
      <c r="F2" s="260"/>
      <c r="G2" s="260"/>
      <c r="H2" s="260"/>
      <c r="I2" s="260"/>
      <c r="J2" s="260"/>
      <c r="K2" s="260"/>
      <c r="L2" s="260"/>
      <c r="M2" s="260"/>
      <c r="N2" s="260"/>
      <c r="O2" s="44"/>
    </row>
    <row r="3" spans="2:15" s="12" customFormat="1">
      <c r="B3" s="46"/>
      <c r="C3" s="47"/>
      <c r="D3" s="47"/>
      <c r="E3" s="47"/>
      <c r="F3" s="47"/>
      <c r="G3" s="47"/>
      <c r="H3" s="47"/>
      <c r="I3" s="47"/>
      <c r="J3" s="47"/>
      <c r="K3" s="47"/>
      <c r="L3" s="47"/>
      <c r="M3" s="47"/>
      <c r="N3" s="47"/>
      <c r="O3" s="48"/>
    </row>
    <row r="4" spans="2:15" s="11" customFormat="1" ht="19.5" customHeight="1">
      <c r="B4" s="49"/>
      <c r="C4" s="263" t="s">
        <v>0</v>
      </c>
      <c r="D4" s="264"/>
      <c r="E4" s="267" t="s">
        <v>3</v>
      </c>
      <c r="F4" s="38"/>
      <c r="G4" s="273" t="s">
        <v>18</v>
      </c>
      <c r="H4" s="275" t="s">
        <v>19</v>
      </c>
      <c r="I4" s="53"/>
      <c r="J4" s="277" t="s">
        <v>10</v>
      </c>
      <c r="K4" s="279" t="s">
        <v>1</v>
      </c>
      <c r="L4" s="53"/>
      <c r="M4" s="269"/>
      <c r="N4" s="270"/>
      <c r="O4" s="50"/>
    </row>
    <row r="5" spans="2:15" s="11" customFormat="1" ht="28.5" customHeight="1">
      <c r="B5" s="49"/>
      <c r="C5" s="265"/>
      <c r="D5" s="266"/>
      <c r="E5" s="268"/>
      <c r="F5" s="38"/>
      <c r="G5" s="274"/>
      <c r="H5" s="276"/>
      <c r="I5" s="53"/>
      <c r="J5" s="278"/>
      <c r="K5" s="280"/>
      <c r="L5" s="53"/>
      <c r="M5" s="271"/>
      <c r="N5" s="272"/>
      <c r="O5" s="50"/>
    </row>
    <row r="6" spans="2:15" s="18" customFormat="1" ht="7.5" customHeight="1">
      <c r="B6" s="19"/>
      <c r="C6" s="13"/>
      <c r="D6" s="14"/>
      <c r="E6" s="14"/>
      <c r="G6" s="15"/>
      <c r="H6" s="15"/>
      <c r="J6" s="15"/>
      <c r="K6" s="15"/>
      <c r="M6" s="16"/>
      <c r="N6" s="17"/>
      <c r="O6" s="21"/>
    </row>
    <row r="7" spans="2:15" s="22" customFormat="1" ht="40.5" customHeight="1">
      <c r="B7" s="19"/>
      <c r="C7" s="19"/>
      <c r="D7" s="281" t="s">
        <v>11</v>
      </c>
      <c r="E7" s="283" t="s">
        <v>4</v>
      </c>
      <c r="F7" s="39"/>
      <c r="G7" s="20">
        <v>67</v>
      </c>
      <c r="H7" s="285">
        <f>(G7/G8)*100</f>
        <v>100</v>
      </c>
      <c r="I7" s="39"/>
      <c r="J7" s="20">
        <v>200</v>
      </c>
      <c r="K7" s="287">
        <f>(J7/J8)*100</f>
        <v>80</v>
      </c>
      <c r="L7" s="39"/>
      <c r="M7" s="291" t="s">
        <v>2</v>
      </c>
      <c r="N7" s="21"/>
      <c r="O7" s="21"/>
    </row>
    <row r="8" spans="2:15" s="22" customFormat="1" ht="40.5" customHeight="1">
      <c r="B8" s="19"/>
      <c r="C8" s="19"/>
      <c r="D8" s="282"/>
      <c r="E8" s="284"/>
      <c r="F8" s="39"/>
      <c r="G8" s="20">
        <v>67</v>
      </c>
      <c r="H8" s="286"/>
      <c r="I8" s="39"/>
      <c r="J8" s="20">
        <v>250</v>
      </c>
      <c r="K8" s="288"/>
      <c r="L8" s="39"/>
      <c r="M8" s="292"/>
      <c r="N8" s="21"/>
      <c r="O8" s="21"/>
    </row>
    <row r="9" spans="2:15" s="22" customFormat="1" ht="7.5" customHeight="1">
      <c r="B9" s="19"/>
      <c r="C9" s="19"/>
      <c r="D9" s="23"/>
      <c r="E9" s="24"/>
      <c r="F9" s="36"/>
      <c r="G9" s="25" t="s">
        <v>17</v>
      </c>
      <c r="H9" s="25"/>
      <c r="I9" s="36"/>
      <c r="J9" s="25"/>
      <c r="K9" s="26"/>
      <c r="L9" s="40"/>
      <c r="M9" s="15"/>
      <c r="N9" s="21"/>
      <c r="O9" s="21"/>
    </row>
    <row r="10" spans="2:15" s="22" customFormat="1" ht="40.5" hidden="1" customHeight="1">
      <c r="B10" s="19"/>
      <c r="C10" s="19"/>
      <c r="D10" s="27" t="s">
        <v>5</v>
      </c>
      <c r="E10" s="28" t="s">
        <v>6</v>
      </c>
      <c r="F10" s="37"/>
      <c r="G10" s="20"/>
      <c r="H10" s="20"/>
      <c r="I10" s="37"/>
      <c r="J10" s="20"/>
      <c r="K10" s="29" t="e">
        <f>(G10/J10)*100</f>
        <v>#DIV/0!</v>
      </c>
      <c r="L10" s="41"/>
      <c r="M10" s="20" t="s">
        <v>2</v>
      </c>
      <c r="N10" s="21"/>
      <c r="O10" s="21"/>
    </row>
    <row r="11" spans="2:15" s="22" customFormat="1" ht="15" hidden="1" customHeight="1">
      <c r="B11" s="19"/>
      <c r="C11" s="19"/>
      <c r="D11" s="23"/>
      <c r="E11" s="24"/>
      <c r="F11" s="36"/>
      <c r="G11" s="25"/>
      <c r="H11" s="25"/>
      <c r="I11" s="36"/>
      <c r="J11" s="25"/>
      <c r="K11" s="26"/>
      <c r="L11" s="40"/>
      <c r="M11" s="15"/>
      <c r="N11" s="21"/>
      <c r="O11" s="21"/>
    </row>
    <row r="12" spans="2:15" s="22" customFormat="1" ht="40.5" customHeight="1">
      <c r="B12" s="19"/>
      <c r="C12" s="19"/>
      <c r="D12" s="281" t="s">
        <v>12</v>
      </c>
      <c r="E12" s="283" t="s">
        <v>7</v>
      </c>
      <c r="F12" s="39"/>
      <c r="G12" s="20">
        <v>10000</v>
      </c>
      <c r="H12" s="285">
        <f>(G12/G13)</f>
        <v>200</v>
      </c>
      <c r="I12" s="39"/>
      <c r="J12" s="20">
        <v>333</v>
      </c>
      <c r="K12" s="287">
        <f>(J12/J13)</f>
        <v>9.7941176470588243</v>
      </c>
      <c r="L12" s="39"/>
      <c r="M12" s="289" t="s">
        <v>8</v>
      </c>
      <c r="N12" s="21"/>
      <c r="O12" s="21"/>
    </row>
    <row r="13" spans="2:15" s="22" customFormat="1" ht="40.5" customHeight="1">
      <c r="B13" s="19"/>
      <c r="C13" s="19"/>
      <c r="D13" s="282"/>
      <c r="E13" s="284"/>
      <c r="F13" s="39"/>
      <c r="G13" s="20">
        <v>50</v>
      </c>
      <c r="H13" s="286"/>
      <c r="I13" s="39"/>
      <c r="J13" s="20">
        <v>34</v>
      </c>
      <c r="K13" s="288"/>
      <c r="L13" s="39"/>
      <c r="M13" s="290"/>
      <c r="N13" s="21"/>
      <c r="O13" s="21"/>
    </row>
    <row r="14" spans="2:15" s="22" customFormat="1" ht="15" customHeight="1">
      <c r="B14" s="19"/>
      <c r="C14" s="19"/>
      <c r="D14" s="23"/>
      <c r="E14" s="24"/>
      <c r="F14" s="36"/>
      <c r="G14" s="25"/>
      <c r="H14" s="25"/>
      <c r="I14" s="36"/>
      <c r="J14" s="25"/>
      <c r="K14" s="26"/>
      <c r="L14" s="40"/>
      <c r="M14" s="15"/>
      <c r="N14" s="21"/>
      <c r="O14" s="21"/>
    </row>
    <row r="15" spans="2:15" s="22" customFormat="1" ht="40.5" customHeight="1">
      <c r="B15" s="19"/>
      <c r="C15" s="19"/>
      <c r="D15" s="281" t="s">
        <v>14</v>
      </c>
      <c r="E15" s="283" t="s">
        <v>9</v>
      </c>
      <c r="F15" s="39"/>
      <c r="G15" s="20">
        <v>190680880</v>
      </c>
      <c r="H15" s="285">
        <f>((G15/G16)-1)*100</f>
        <v>4.0000000000000036</v>
      </c>
      <c r="I15" s="39"/>
      <c r="J15" s="20">
        <v>4410000</v>
      </c>
      <c r="K15" s="293">
        <f>((J15/J16)-1)*100</f>
        <v>5.0000000000000044</v>
      </c>
      <c r="L15" s="42"/>
      <c r="M15" s="289" t="s">
        <v>15</v>
      </c>
      <c r="N15" s="21"/>
      <c r="O15" s="21"/>
    </row>
    <row r="16" spans="2:15" s="22" customFormat="1" ht="40.5" customHeight="1">
      <c r="B16" s="19"/>
      <c r="C16" s="19"/>
      <c r="D16" s="282"/>
      <c r="E16" s="284"/>
      <c r="F16" s="39"/>
      <c r="G16" s="20">
        <v>183347000</v>
      </c>
      <c r="H16" s="286"/>
      <c r="I16" s="39"/>
      <c r="J16" s="20">
        <v>4200000</v>
      </c>
      <c r="K16" s="294"/>
      <c r="L16" s="42"/>
      <c r="M16" s="290"/>
      <c r="N16" s="21"/>
      <c r="O16" s="21"/>
    </row>
    <row r="17" spans="2:15" s="22" customFormat="1" ht="6.75" customHeight="1">
      <c r="B17" s="19"/>
      <c r="C17" s="30"/>
      <c r="D17" s="31"/>
      <c r="E17" s="31"/>
      <c r="F17" s="32"/>
      <c r="G17" s="32"/>
      <c r="H17" s="32"/>
      <c r="I17" s="32"/>
      <c r="J17" s="32"/>
      <c r="K17" s="31"/>
      <c r="L17" s="31"/>
      <c r="M17" s="31"/>
      <c r="N17" s="33"/>
      <c r="O17" s="21"/>
    </row>
    <row r="18" spans="2:15" s="22" customFormat="1">
      <c r="B18" s="30"/>
      <c r="C18" s="31"/>
      <c r="D18" s="31"/>
      <c r="E18" s="31"/>
      <c r="F18" s="32"/>
      <c r="G18" s="32"/>
      <c r="H18" s="32"/>
      <c r="I18" s="32"/>
      <c r="J18" s="32"/>
      <c r="K18" s="31"/>
      <c r="L18" s="31"/>
      <c r="M18" s="31"/>
      <c r="N18" s="31"/>
      <c r="O18" s="33"/>
    </row>
    <row r="19" spans="2:15" s="22" customFormat="1">
      <c r="F19" s="34"/>
      <c r="G19" s="51"/>
      <c r="H19" s="34"/>
      <c r="I19" s="34"/>
      <c r="J19" s="34"/>
    </row>
    <row r="20" spans="2:15">
      <c r="F20" s="35"/>
      <c r="G20" s="52"/>
      <c r="H20" s="35"/>
      <c r="I20" s="35"/>
      <c r="J20" s="35"/>
    </row>
    <row r="21" spans="2:15">
      <c r="F21" s="35"/>
      <c r="G21" s="52"/>
      <c r="H21" s="35"/>
      <c r="I21" s="35"/>
      <c r="J21" s="35"/>
    </row>
    <row r="22" spans="2:15">
      <c r="F22" s="35"/>
      <c r="G22" s="35"/>
      <c r="H22" s="35"/>
      <c r="I22" s="35"/>
      <c r="J22" s="35"/>
    </row>
    <row r="23" spans="2:15">
      <c r="F23" s="35"/>
      <c r="G23" s="35"/>
      <c r="H23" s="35"/>
      <c r="I23" s="35"/>
      <c r="J23" s="35"/>
    </row>
    <row r="24" spans="2:15">
      <c r="F24" s="35"/>
      <c r="G24" s="35"/>
      <c r="H24" s="35"/>
      <c r="I24" s="35"/>
      <c r="J24" s="35"/>
    </row>
    <row r="25" spans="2:15">
      <c r="F25" s="35"/>
      <c r="G25" s="35"/>
      <c r="H25" s="35"/>
      <c r="I25" s="35"/>
      <c r="J25" s="35"/>
    </row>
    <row r="26" spans="2:15">
      <c r="F26" s="35"/>
      <c r="G26" s="35"/>
      <c r="H26" s="35"/>
      <c r="I26" s="35"/>
      <c r="J26" s="35"/>
    </row>
    <row r="27" spans="2:15">
      <c r="F27" s="35"/>
      <c r="G27" s="35"/>
      <c r="H27" s="35"/>
      <c r="I27" s="35"/>
      <c r="J27" s="35"/>
    </row>
    <row r="28" spans="2:15">
      <c r="F28" s="35"/>
      <c r="G28" s="35"/>
      <c r="H28" s="35"/>
      <c r="I28" s="35"/>
      <c r="J28" s="35"/>
    </row>
    <row r="29" spans="2:15">
      <c r="F29" s="35"/>
      <c r="G29" s="35"/>
      <c r="H29" s="35"/>
      <c r="I29" s="35"/>
      <c r="J29" s="35"/>
    </row>
    <row r="30" spans="2:15">
      <c r="F30" s="35"/>
      <c r="G30" s="35"/>
      <c r="H30" s="35"/>
      <c r="I30" s="35"/>
      <c r="J30" s="35"/>
    </row>
    <row r="31" spans="2:15">
      <c r="F31" s="35"/>
      <c r="G31" s="35"/>
      <c r="H31" s="35"/>
      <c r="I31" s="35"/>
      <c r="J31" s="35"/>
    </row>
    <row r="32" spans="2:15">
      <c r="F32" s="35"/>
      <c r="G32" s="35"/>
      <c r="H32" s="35"/>
      <c r="I32" s="35"/>
      <c r="J32" s="35"/>
    </row>
    <row r="33" spans="6:10">
      <c r="F33" s="35"/>
      <c r="G33" s="35"/>
      <c r="H33" s="35"/>
      <c r="I33" s="35"/>
      <c r="J33" s="35"/>
    </row>
    <row r="34" spans="6:10">
      <c r="F34" s="35"/>
      <c r="G34" s="35"/>
      <c r="H34" s="35"/>
      <c r="I34" s="35"/>
      <c r="J34" s="35"/>
    </row>
    <row r="35" spans="6:10">
      <c r="F35" s="35"/>
      <c r="G35" s="35"/>
      <c r="H35" s="35"/>
      <c r="I35" s="35"/>
      <c r="J35" s="35"/>
    </row>
    <row r="36" spans="6:10">
      <c r="F36" s="35"/>
      <c r="G36" s="35"/>
      <c r="H36" s="35"/>
      <c r="I36" s="35"/>
      <c r="J36" s="35"/>
    </row>
    <row r="37" spans="6:10">
      <c r="F37" s="35"/>
      <c r="G37" s="35"/>
      <c r="H37" s="35"/>
      <c r="I37" s="35"/>
      <c r="J37" s="35"/>
    </row>
    <row r="38" spans="6:10">
      <c r="F38" s="35"/>
      <c r="G38" s="35"/>
      <c r="H38" s="35"/>
      <c r="I38" s="35"/>
      <c r="J38" s="35"/>
    </row>
    <row r="39" spans="6:10">
      <c r="F39" s="35"/>
      <c r="G39" s="35"/>
      <c r="H39" s="35"/>
      <c r="I39" s="35"/>
      <c r="J39" s="35"/>
    </row>
    <row r="40" spans="6:10">
      <c r="F40" s="35"/>
      <c r="G40" s="35"/>
      <c r="H40" s="35"/>
      <c r="I40" s="35"/>
      <c r="J40" s="35"/>
    </row>
    <row r="41" spans="6:10">
      <c r="F41" s="35"/>
      <c r="G41" s="35"/>
      <c r="H41" s="35"/>
      <c r="I41" s="35"/>
      <c r="J41" s="35"/>
    </row>
    <row r="42" spans="6:10">
      <c r="F42" s="35"/>
      <c r="G42" s="35"/>
      <c r="H42" s="35"/>
      <c r="I42" s="35"/>
      <c r="J42" s="35"/>
    </row>
    <row r="43" spans="6:10">
      <c r="F43" s="35"/>
      <c r="G43" s="35"/>
      <c r="H43" s="35"/>
      <c r="I43" s="35"/>
      <c r="J43" s="35"/>
    </row>
    <row r="44" spans="6:10">
      <c r="F44" s="35"/>
      <c r="G44" s="35"/>
      <c r="H44" s="35"/>
      <c r="I44" s="35"/>
      <c r="J44" s="35"/>
    </row>
    <row r="45" spans="6:10">
      <c r="F45" s="35"/>
      <c r="G45" s="35"/>
      <c r="H45" s="35"/>
      <c r="I45" s="35"/>
      <c r="J45" s="35"/>
    </row>
    <row r="46" spans="6:10">
      <c r="F46" s="35"/>
      <c r="G46" s="35"/>
      <c r="H46" s="35"/>
      <c r="I46" s="35"/>
      <c r="J46" s="35"/>
    </row>
    <row r="47" spans="6:10">
      <c r="F47" s="35"/>
      <c r="G47" s="35"/>
      <c r="H47" s="35"/>
      <c r="I47" s="35"/>
      <c r="J47" s="35"/>
    </row>
    <row r="48" spans="6:10">
      <c r="F48" s="35"/>
      <c r="G48" s="35"/>
      <c r="H48" s="35"/>
      <c r="I48" s="35"/>
      <c r="J48" s="35"/>
    </row>
    <row r="49" spans="6:10">
      <c r="F49" s="35"/>
      <c r="G49" s="35"/>
      <c r="H49" s="35"/>
      <c r="I49" s="35"/>
      <c r="J49" s="35"/>
    </row>
    <row r="50" spans="6:10">
      <c r="F50" s="35"/>
      <c r="G50" s="35"/>
      <c r="H50" s="35"/>
      <c r="I50" s="35"/>
      <c r="J50" s="35"/>
    </row>
    <row r="51" spans="6:10">
      <c r="F51" s="35"/>
      <c r="G51" s="35"/>
      <c r="H51" s="35"/>
      <c r="I51" s="35"/>
      <c r="J51" s="35"/>
    </row>
    <row r="52" spans="6:10">
      <c r="F52" s="35"/>
      <c r="G52" s="35"/>
      <c r="H52" s="35"/>
      <c r="I52" s="35"/>
      <c r="J52" s="35"/>
    </row>
    <row r="53" spans="6:10">
      <c r="F53" s="35"/>
      <c r="G53" s="35"/>
      <c r="H53" s="35"/>
      <c r="I53" s="35"/>
      <c r="J53" s="35"/>
    </row>
    <row r="54" spans="6:10">
      <c r="F54" s="35"/>
      <c r="G54" s="35"/>
      <c r="H54" s="35"/>
      <c r="I54" s="35"/>
      <c r="J54" s="35"/>
    </row>
    <row r="55" spans="6:10">
      <c r="F55" s="35"/>
      <c r="G55" s="35"/>
      <c r="H55" s="35"/>
      <c r="I55" s="35"/>
      <c r="J55" s="35"/>
    </row>
    <row r="56" spans="6:10">
      <c r="F56" s="35"/>
      <c r="G56" s="35"/>
      <c r="H56" s="35"/>
      <c r="I56" s="35"/>
      <c r="J56" s="35"/>
    </row>
    <row r="57" spans="6:10">
      <c r="F57" s="35"/>
      <c r="G57" s="35"/>
      <c r="H57" s="35"/>
      <c r="I57" s="35"/>
      <c r="J57" s="35"/>
    </row>
    <row r="58" spans="6:10">
      <c r="F58" s="35"/>
      <c r="G58" s="35"/>
      <c r="H58" s="35"/>
      <c r="I58" s="35"/>
      <c r="J58" s="35"/>
    </row>
    <row r="59" spans="6:10">
      <c r="F59" s="35"/>
      <c r="G59" s="35"/>
      <c r="H59" s="35"/>
      <c r="I59" s="35"/>
      <c r="J59" s="35"/>
    </row>
    <row r="60" spans="6:10">
      <c r="F60" s="35"/>
      <c r="G60" s="35"/>
      <c r="H60" s="35"/>
      <c r="I60" s="35"/>
      <c r="J60" s="35"/>
    </row>
    <row r="61" spans="6:10">
      <c r="F61" s="35"/>
      <c r="G61" s="35"/>
      <c r="H61" s="35"/>
      <c r="I61" s="35"/>
      <c r="J61" s="35"/>
    </row>
    <row r="62" spans="6:10">
      <c r="F62" s="35"/>
      <c r="G62" s="35"/>
      <c r="H62" s="35"/>
      <c r="I62" s="35"/>
      <c r="J62" s="35"/>
    </row>
    <row r="63" spans="6:10">
      <c r="F63" s="35"/>
      <c r="G63" s="35"/>
      <c r="H63" s="35"/>
      <c r="I63" s="35"/>
      <c r="J63" s="35"/>
    </row>
    <row r="64" spans="6:10">
      <c r="F64" s="35"/>
      <c r="G64" s="35"/>
      <c r="H64" s="35"/>
      <c r="I64" s="35"/>
      <c r="J64" s="35"/>
    </row>
    <row r="65" spans="6:10">
      <c r="F65" s="35"/>
      <c r="G65" s="35"/>
      <c r="H65" s="35"/>
      <c r="I65" s="35"/>
      <c r="J65" s="35"/>
    </row>
    <row r="66" spans="6:10">
      <c r="F66" s="35"/>
      <c r="G66" s="35"/>
      <c r="H66" s="35"/>
      <c r="I66" s="35"/>
      <c r="J66" s="35"/>
    </row>
    <row r="67" spans="6:10">
      <c r="F67" s="35"/>
      <c r="G67" s="35"/>
      <c r="H67" s="35"/>
      <c r="I67" s="35"/>
      <c r="J67" s="35"/>
    </row>
    <row r="68" spans="6:10">
      <c r="F68" s="35"/>
      <c r="G68" s="35"/>
      <c r="H68" s="35"/>
      <c r="I68" s="35"/>
      <c r="J68" s="35"/>
    </row>
    <row r="69" spans="6:10">
      <c r="F69" s="35"/>
      <c r="G69" s="35"/>
      <c r="H69" s="35"/>
      <c r="I69" s="35"/>
      <c r="J69" s="35"/>
    </row>
    <row r="70" spans="6:10">
      <c r="F70" s="35"/>
      <c r="G70" s="35"/>
      <c r="H70" s="35"/>
      <c r="I70" s="35"/>
      <c r="J70" s="35"/>
    </row>
    <row r="71" spans="6:10">
      <c r="F71" s="35"/>
      <c r="G71" s="35"/>
      <c r="H71" s="35"/>
      <c r="I71" s="35"/>
      <c r="J71" s="35"/>
    </row>
    <row r="72" spans="6:10">
      <c r="F72" s="35"/>
      <c r="G72" s="35"/>
      <c r="H72" s="35"/>
      <c r="I72" s="35"/>
      <c r="J72" s="35"/>
    </row>
    <row r="73" spans="6:10">
      <c r="F73" s="35"/>
      <c r="G73" s="35"/>
      <c r="H73" s="35"/>
      <c r="I73" s="35"/>
      <c r="J73" s="35"/>
    </row>
    <row r="74" spans="6:10">
      <c r="F74" s="35"/>
      <c r="G74" s="35"/>
      <c r="H74" s="35"/>
      <c r="I74" s="35"/>
      <c r="J74" s="35"/>
    </row>
    <row r="75" spans="6:10">
      <c r="F75" s="35"/>
      <c r="G75" s="35"/>
      <c r="H75" s="35"/>
      <c r="I75" s="35"/>
      <c r="J75" s="35"/>
    </row>
    <row r="76" spans="6:10">
      <c r="F76" s="35"/>
      <c r="G76" s="35"/>
      <c r="H76" s="35"/>
      <c r="I76" s="35"/>
      <c r="J76" s="35"/>
    </row>
    <row r="77" spans="6:10">
      <c r="F77" s="35"/>
      <c r="G77" s="35"/>
      <c r="H77" s="35"/>
      <c r="I77" s="35"/>
      <c r="J77" s="35"/>
    </row>
    <row r="78" spans="6:10">
      <c r="F78" s="35"/>
      <c r="G78" s="35"/>
      <c r="H78" s="35"/>
      <c r="I78" s="35"/>
      <c r="J78" s="35"/>
    </row>
    <row r="79" spans="6:10">
      <c r="F79" s="35"/>
      <c r="G79" s="35"/>
      <c r="H79" s="35"/>
      <c r="I79" s="35"/>
      <c r="J79" s="35"/>
    </row>
    <row r="80" spans="6:10">
      <c r="F80" s="35"/>
      <c r="G80" s="35"/>
      <c r="H80" s="35"/>
      <c r="I80" s="35"/>
      <c r="J80" s="35"/>
    </row>
    <row r="81" spans="6:10">
      <c r="F81" s="35"/>
      <c r="G81" s="35"/>
      <c r="H81" s="35"/>
      <c r="I81" s="35"/>
      <c r="J81" s="35"/>
    </row>
    <row r="82" spans="6:10">
      <c r="F82" s="35"/>
      <c r="G82" s="35"/>
      <c r="H82" s="35"/>
      <c r="I82" s="35"/>
      <c r="J82" s="35"/>
    </row>
    <row r="83" spans="6:10">
      <c r="F83" s="35"/>
      <c r="G83" s="35"/>
      <c r="H83" s="35"/>
      <c r="I83" s="35"/>
      <c r="J83" s="35"/>
    </row>
    <row r="84" spans="6:10">
      <c r="F84" s="35"/>
      <c r="G84" s="35"/>
      <c r="H84" s="35"/>
      <c r="I84" s="35"/>
      <c r="J84" s="35"/>
    </row>
    <row r="85" spans="6:10">
      <c r="F85" s="35"/>
      <c r="G85" s="35"/>
      <c r="H85" s="35"/>
      <c r="I85" s="35"/>
      <c r="J85" s="35"/>
    </row>
    <row r="86" spans="6:10">
      <c r="F86" s="35"/>
      <c r="G86" s="35"/>
      <c r="H86" s="35"/>
      <c r="I86" s="35"/>
      <c r="J86" s="35"/>
    </row>
    <row r="87" spans="6:10">
      <c r="F87" s="35"/>
      <c r="G87" s="35"/>
      <c r="H87" s="35"/>
      <c r="I87" s="35"/>
      <c r="J87" s="35"/>
    </row>
    <row r="88" spans="6:10">
      <c r="F88" s="35"/>
      <c r="G88" s="35"/>
      <c r="H88" s="35"/>
      <c r="I88" s="35"/>
      <c r="J88" s="35"/>
    </row>
    <row r="89" spans="6:10">
      <c r="F89" s="35"/>
      <c r="G89" s="35"/>
      <c r="H89" s="35"/>
      <c r="I89" s="35"/>
      <c r="J89" s="35"/>
    </row>
    <row r="90" spans="6:10">
      <c r="F90" s="35"/>
      <c r="G90" s="35"/>
      <c r="H90" s="35"/>
      <c r="I90" s="35"/>
      <c r="J90" s="35"/>
    </row>
    <row r="91" spans="6:10">
      <c r="F91" s="35"/>
      <c r="G91" s="35"/>
      <c r="H91" s="35"/>
      <c r="I91" s="35"/>
      <c r="J91" s="35"/>
    </row>
    <row r="92" spans="6:10">
      <c r="F92" s="35"/>
      <c r="G92" s="35"/>
      <c r="H92" s="35"/>
      <c r="I92" s="35"/>
      <c r="J92" s="35"/>
    </row>
    <row r="93" spans="6:10">
      <c r="F93" s="35"/>
      <c r="G93" s="35"/>
      <c r="H93" s="35"/>
      <c r="I93" s="35"/>
      <c r="J93" s="35"/>
    </row>
    <row r="94" spans="6:10">
      <c r="F94" s="35"/>
      <c r="G94" s="35"/>
      <c r="H94" s="35"/>
      <c r="I94" s="35"/>
      <c r="J94" s="35"/>
    </row>
    <row r="95" spans="6:10">
      <c r="F95" s="35"/>
      <c r="G95" s="35"/>
      <c r="H95" s="35"/>
      <c r="I95" s="35"/>
      <c r="J95" s="35"/>
    </row>
    <row r="96" spans="6:10">
      <c r="F96" s="35"/>
      <c r="G96" s="35"/>
      <c r="H96" s="35"/>
      <c r="I96" s="35"/>
      <c r="J96" s="35"/>
    </row>
    <row r="97" spans="6:10">
      <c r="F97" s="35"/>
      <c r="G97" s="35"/>
      <c r="H97" s="35"/>
      <c r="I97" s="35"/>
      <c r="J97" s="35"/>
    </row>
    <row r="98" spans="6:10">
      <c r="F98" s="35"/>
      <c r="G98" s="35"/>
      <c r="H98" s="35"/>
      <c r="I98" s="35"/>
      <c r="J98" s="35"/>
    </row>
    <row r="99" spans="6:10">
      <c r="F99" s="35"/>
      <c r="G99" s="35"/>
      <c r="H99" s="35"/>
      <c r="I99" s="35"/>
      <c r="J99" s="35"/>
    </row>
    <row r="100" spans="6:10">
      <c r="F100" s="35"/>
      <c r="G100" s="35"/>
      <c r="H100" s="35"/>
      <c r="I100" s="35"/>
      <c r="J100" s="35"/>
    </row>
    <row r="101" spans="6:10">
      <c r="F101" s="35"/>
      <c r="G101" s="35"/>
      <c r="H101" s="35"/>
      <c r="I101" s="35"/>
      <c r="J101" s="35"/>
    </row>
    <row r="102" spans="6:10">
      <c r="F102" s="35"/>
      <c r="G102" s="35"/>
      <c r="H102" s="35"/>
      <c r="I102" s="35"/>
      <c r="J102" s="35"/>
    </row>
    <row r="103" spans="6:10">
      <c r="F103" s="35"/>
      <c r="G103" s="35"/>
      <c r="H103" s="35"/>
      <c r="I103" s="35"/>
      <c r="J103" s="35"/>
    </row>
    <row r="104" spans="6:10">
      <c r="F104" s="35"/>
      <c r="G104" s="35"/>
      <c r="H104" s="35"/>
      <c r="I104" s="35"/>
      <c r="J104" s="35"/>
    </row>
    <row r="105" spans="6:10">
      <c r="F105" s="35"/>
      <c r="G105" s="35"/>
      <c r="H105" s="35"/>
      <c r="I105" s="35"/>
      <c r="J105" s="35"/>
    </row>
    <row r="106" spans="6:10">
      <c r="F106" s="35"/>
      <c r="G106" s="35"/>
      <c r="H106" s="35"/>
      <c r="I106" s="35"/>
      <c r="J106" s="35"/>
    </row>
    <row r="107" spans="6:10">
      <c r="F107" s="35"/>
      <c r="G107" s="35"/>
      <c r="H107" s="35"/>
      <c r="I107" s="35"/>
      <c r="J107" s="35"/>
    </row>
    <row r="108" spans="6:10">
      <c r="F108" s="35"/>
      <c r="G108" s="35"/>
      <c r="H108" s="35"/>
      <c r="I108" s="35"/>
      <c r="J108" s="35"/>
    </row>
    <row r="109" spans="6:10">
      <c r="F109" s="35"/>
      <c r="G109" s="35"/>
      <c r="H109" s="35"/>
      <c r="I109" s="35"/>
      <c r="J109" s="35"/>
    </row>
    <row r="110" spans="6:10">
      <c r="F110" s="35"/>
      <c r="G110" s="35"/>
      <c r="H110" s="35"/>
      <c r="I110" s="35"/>
      <c r="J110" s="35"/>
    </row>
    <row r="111" spans="6:10">
      <c r="F111" s="35"/>
      <c r="G111" s="35"/>
      <c r="H111" s="35"/>
      <c r="I111" s="35"/>
      <c r="J111" s="35"/>
    </row>
    <row r="112" spans="6:10">
      <c r="F112" s="35"/>
      <c r="G112" s="35"/>
      <c r="H112" s="35"/>
      <c r="I112" s="35"/>
      <c r="J112" s="35"/>
    </row>
    <row r="113" spans="6:10">
      <c r="F113" s="35"/>
      <c r="G113" s="35"/>
      <c r="H113" s="35"/>
      <c r="I113" s="35"/>
      <c r="J113" s="35"/>
    </row>
    <row r="114" spans="6:10">
      <c r="F114" s="35"/>
      <c r="G114" s="35"/>
      <c r="H114" s="35"/>
      <c r="I114" s="35"/>
      <c r="J114" s="35"/>
    </row>
    <row r="115" spans="6:10">
      <c r="F115" s="35"/>
      <c r="G115" s="35"/>
      <c r="H115" s="35"/>
      <c r="I115" s="35"/>
      <c r="J115" s="35"/>
    </row>
    <row r="116" spans="6:10">
      <c r="F116" s="35"/>
      <c r="G116" s="35"/>
      <c r="H116" s="35"/>
      <c r="I116" s="35"/>
      <c r="J116" s="35"/>
    </row>
    <row r="117" spans="6:10">
      <c r="F117" s="35"/>
      <c r="G117" s="35"/>
      <c r="H117" s="35"/>
      <c r="I117" s="35"/>
      <c r="J117" s="35"/>
    </row>
    <row r="118" spans="6:10">
      <c r="F118" s="35"/>
      <c r="G118" s="35"/>
      <c r="H118" s="35"/>
      <c r="I118" s="35"/>
      <c r="J118" s="35"/>
    </row>
    <row r="119" spans="6:10">
      <c r="F119" s="35"/>
      <c r="G119" s="35"/>
      <c r="H119" s="35"/>
      <c r="I119" s="35"/>
      <c r="J119" s="35"/>
    </row>
    <row r="120" spans="6:10">
      <c r="F120" s="35"/>
      <c r="G120" s="35"/>
      <c r="H120" s="35"/>
      <c r="I120" s="35"/>
      <c r="J120" s="35"/>
    </row>
    <row r="121" spans="6:10">
      <c r="F121" s="35"/>
      <c r="G121" s="35"/>
      <c r="H121" s="35"/>
      <c r="I121" s="35"/>
      <c r="J121" s="35"/>
    </row>
    <row r="122" spans="6:10">
      <c r="F122" s="35"/>
      <c r="G122" s="35"/>
      <c r="H122" s="35"/>
      <c r="I122" s="35"/>
      <c r="J122" s="35"/>
    </row>
    <row r="123" spans="6:10">
      <c r="F123" s="35"/>
      <c r="G123" s="35"/>
      <c r="H123" s="35"/>
      <c r="I123" s="35"/>
      <c r="J123" s="35"/>
    </row>
    <row r="124" spans="6:10">
      <c r="F124" s="35"/>
      <c r="G124" s="35"/>
      <c r="H124" s="35"/>
      <c r="I124" s="35"/>
      <c r="J124" s="35"/>
    </row>
    <row r="125" spans="6:10">
      <c r="F125" s="35"/>
      <c r="G125" s="35"/>
      <c r="H125" s="35"/>
      <c r="I125" s="35"/>
      <c r="J125" s="35"/>
    </row>
    <row r="126" spans="6:10">
      <c r="F126" s="35"/>
      <c r="G126" s="35"/>
      <c r="H126" s="35"/>
      <c r="I126" s="35"/>
      <c r="J126" s="35"/>
    </row>
    <row r="127" spans="6:10">
      <c r="F127" s="35"/>
      <c r="G127" s="35"/>
      <c r="H127" s="35"/>
      <c r="I127" s="35"/>
      <c r="J127" s="35"/>
    </row>
    <row r="128" spans="6:10">
      <c r="F128" s="35"/>
      <c r="G128" s="35"/>
      <c r="H128" s="35"/>
      <c r="I128" s="35"/>
      <c r="J128" s="35"/>
    </row>
    <row r="129" spans="6:10">
      <c r="F129" s="35"/>
      <c r="G129" s="35"/>
      <c r="H129" s="35"/>
      <c r="I129" s="35"/>
      <c r="J129" s="35"/>
    </row>
  </sheetData>
  <mergeCells count="23">
    <mergeCell ref="D15:D16"/>
    <mergeCell ref="E15:E16"/>
    <mergeCell ref="H15:H16"/>
    <mergeCell ref="K15:K16"/>
    <mergeCell ref="M15:M16"/>
    <mergeCell ref="D7:D8"/>
    <mergeCell ref="E7:E8"/>
    <mergeCell ref="H7:H8"/>
    <mergeCell ref="K7:K8"/>
    <mergeCell ref="M7:M8"/>
    <mergeCell ref="D12:D13"/>
    <mergeCell ref="E12:E13"/>
    <mergeCell ref="H12:H13"/>
    <mergeCell ref="K12:K13"/>
    <mergeCell ref="M12:M13"/>
    <mergeCell ref="C2:N2"/>
    <mergeCell ref="C4:D5"/>
    <mergeCell ref="E4:E5"/>
    <mergeCell ref="M4:N5"/>
    <mergeCell ref="G4:G5"/>
    <mergeCell ref="H4:H5"/>
    <mergeCell ref="J4:J5"/>
    <mergeCell ref="K4:K5"/>
  </mergeCells>
  <printOptions horizontalCentered="1"/>
  <pageMargins left="0.27559055118110237" right="7.874015748031496E-2" top="0.74803149606299213" bottom="0"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T48"/>
  <sheetViews>
    <sheetView showGridLines="0" tabSelected="1" zoomScale="90" zoomScaleNormal="90" zoomScaleSheetLayoutView="64" workbookViewId="0">
      <selection activeCell="CQ28" sqref="CQ28:CS29"/>
    </sheetView>
  </sheetViews>
  <sheetFormatPr baseColWidth="10" defaultColWidth="11.42578125" defaultRowHeight="15" outlineLevelCol="1"/>
  <cols>
    <col min="1" max="1" width="1.28515625" style="1" customWidth="1"/>
    <col min="2" max="7" width="2.7109375" style="1" customWidth="1"/>
    <col min="8" max="8" width="2.7109375" style="1" customWidth="1" outlineLevel="1"/>
    <col min="9" max="9" width="7" style="1" customWidth="1" outlineLevel="1"/>
    <col min="10" max="21" width="2.7109375" style="1" customWidth="1" outlineLevel="1"/>
    <col min="22" max="63" width="2.7109375" style="1" customWidth="1"/>
    <col min="64" max="64" width="4.42578125" style="1" customWidth="1"/>
    <col min="65" max="68" width="2.7109375" style="1" customWidth="1"/>
    <col min="69" max="69" width="4.28515625" style="1" customWidth="1"/>
    <col min="70" max="72" width="2.7109375" style="1" customWidth="1"/>
    <col min="73" max="73" width="3.7109375" style="1" customWidth="1"/>
    <col min="74" max="85" width="2.7109375" style="1" customWidth="1"/>
    <col min="86" max="86" width="4.28515625" style="1" customWidth="1"/>
    <col min="87" max="102" width="2.7109375" style="1" customWidth="1"/>
    <col min="103" max="103" width="5" style="1" customWidth="1"/>
    <col min="104" max="140" width="2.7109375" style="1" customWidth="1"/>
    <col min="141" max="16384" width="11.42578125" style="1"/>
  </cols>
  <sheetData>
    <row r="2" spans="2:150" s="80" customFormat="1" ht="17.25" customHeight="1">
      <c r="B2" s="579" t="s">
        <v>57</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79"/>
      <c r="CC2" s="579"/>
      <c r="CD2" s="579"/>
      <c r="CE2" s="579"/>
      <c r="CF2" s="579"/>
      <c r="CG2" s="579"/>
      <c r="CH2" s="579"/>
      <c r="CI2" s="579"/>
      <c r="CJ2" s="579"/>
      <c r="CK2" s="579"/>
      <c r="CL2" s="579"/>
      <c r="CM2" s="579"/>
      <c r="CN2" s="579"/>
      <c r="CO2" s="579"/>
      <c r="CP2" s="579"/>
      <c r="CQ2" s="579"/>
      <c r="CR2" s="579"/>
      <c r="CS2" s="579"/>
      <c r="CT2" s="579"/>
      <c r="CU2" s="579"/>
      <c r="CV2" s="579"/>
      <c r="CW2" s="579"/>
      <c r="CX2" s="579"/>
      <c r="CY2" s="579"/>
      <c r="CZ2" s="579"/>
      <c r="DA2" s="579"/>
      <c r="DB2" s="579"/>
      <c r="DC2" s="579"/>
      <c r="DD2" s="579"/>
      <c r="DE2" s="579"/>
      <c r="DF2" s="579"/>
      <c r="DG2" s="579"/>
      <c r="DH2" s="579"/>
      <c r="DI2" s="579"/>
      <c r="DJ2" s="579"/>
      <c r="DK2" s="579"/>
      <c r="DL2" s="579"/>
      <c r="DM2" s="579"/>
      <c r="DN2" s="579"/>
      <c r="DO2" s="579"/>
      <c r="DP2" s="579"/>
    </row>
    <row r="3" spans="2:150" s="80" customFormat="1" ht="37.15" customHeight="1">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row>
    <row r="4" spans="2:150" s="80" customFormat="1" ht="78" customHeight="1">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row>
    <row r="5" spans="2:150" s="80" customFormat="1" ht="35.25" customHeight="1">
      <c r="B5" s="330" t="s">
        <v>56</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row>
    <row r="6" spans="2:150" s="80" customFormat="1" ht="18" customHeight="1" thickBot="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301"/>
      <c r="CG6" s="301"/>
      <c r="CL6" s="81"/>
      <c r="CM6" s="81"/>
      <c r="CN6" s="301"/>
      <c r="CO6" s="301"/>
    </row>
    <row r="7" spans="2:150" s="55" customFormat="1" ht="27" customHeight="1">
      <c r="B7" s="398" t="s">
        <v>52</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c r="DL7" s="399"/>
      <c r="DM7" s="399"/>
      <c r="DN7" s="399"/>
      <c r="DO7" s="399"/>
      <c r="DP7" s="400"/>
    </row>
    <row r="8" spans="2:150" s="55" customFormat="1" ht="12" customHeight="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4"/>
      <c r="AR8" s="84"/>
      <c r="AS8" s="84"/>
      <c r="AT8" s="84"/>
      <c r="AU8" s="84"/>
      <c r="AV8" s="84"/>
      <c r="AW8" s="84"/>
      <c r="AX8" s="84"/>
      <c r="AY8" s="84"/>
      <c r="AZ8" s="84"/>
      <c r="BA8" s="84"/>
      <c r="BB8" s="84"/>
      <c r="BC8" s="84"/>
      <c r="BD8" s="84"/>
      <c r="BE8" s="84"/>
      <c r="BF8" s="84"/>
      <c r="BG8" s="84"/>
      <c r="BH8" s="84"/>
      <c r="BI8" s="84"/>
      <c r="BJ8" s="83"/>
      <c r="BK8" s="83"/>
      <c r="BL8" s="83"/>
      <c r="BM8" s="83"/>
      <c r="BN8" s="83"/>
      <c r="BO8" s="83"/>
      <c r="BP8" s="83"/>
      <c r="BQ8" s="83"/>
      <c r="BR8" s="84"/>
      <c r="BS8" s="84"/>
      <c r="BT8" s="84"/>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7"/>
    </row>
    <row r="9" spans="2:150" s="88" customFormat="1" ht="24.75" customHeight="1">
      <c r="B9" s="85"/>
      <c r="C9" s="308" t="s">
        <v>53</v>
      </c>
      <c r="D9" s="401"/>
      <c r="E9" s="401"/>
      <c r="F9" s="401"/>
      <c r="G9" s="401"/>
      <c r="H9" s="302">
        <v>42000001</v>
      </c>
      <c r="I9" s="303"/>
      <c r="J9" s="303"/>
      <c r="K9" s="304" t="s">
        <v>561</v>
      </c>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6"/>
      <c r="AP9" s="86"/>
      <c r="AQ9" s="307" t="s">
        <v>50</v>
      </c>
      <c r="AR9" s="307"/>
      <c r="AS9" s="307"/>
      <c r="AT9" s="307"/>
      <c r="AU9" s="307"/>
      <c r="AV9" s="308"/>
      <c r="AW9" s="302" t="s">
        <v>562</v>
      </c>
      <c r="AX9" s="303"/>
      <c r="AY9" s="303"/>
      <c r="AZ9" s="303"/>
      <c r="BA9" s="303"/>
      <c r="BB9" s="309"/>
      <c r="BC9" s="304" t="s">
        <v>563</v>
      </c>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6"/>
      <c r="DP9" s="87"/>
    </row>
    <row r="10" spans="2:150" s="88" customFormat="1" ht="15.75" customHeight="1">
      <c r="B10" s="58"/>
      <c r="C10" s="59"/>
      <c r="D10" s="59"/>
      <c r="E10" s="59"/>
      <c r="F10" s="59"/>
      <c r="G10" s="86"/>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6"/>
      <c r="AQ10" s="86"/>
      <c r="AR10" s="86"/>
      <c r="AS10" s="86"/>
      <c r="AT10" s="86"/>
      <c r="AU10" s="86"/>
      <c r="AV10" s="86"/>
      <c r="AW10" s="86"/>
      <c r="AX10" s="86"/>
      <c r="AY10" s="86"/>
      <c r="AZ10" s="86"/>
      <c r="BA10" s="86"/>
      <c r="BB10" s="86"/>
      <c r="BC10" s="86"/>
      <c r="BD10" s="86"/>
      <c r="BE10" s="86"/>
      <c r="BF10" s="86"/>
      <c r="BG10" s="86"/>
      <c r="BH10" s="86"/>
      <c r="BI10" s="86"/>
      <c r="BJ10" s="89"/>
      <c r="BK10" s="89"/>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7"/>
    </row>
    <row r="11" spans="2:150" s="88" customFormat="1" ht="24.75" customHeight="1">
      <c r="B11" s="85"/>
      <c r="C11" s="385" t="s">
        <v>49</v>
      </c>
      <c r="D11" s="311"/>
      <c r="E11" s="311"/>
      <c r="F11" s="311"/>
      <c r="G11" s="311"/>
      <c r="H11" s="386" t="s">
        <v>63</v>
      </c>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8"/>
      <c r="AP11" s="86"/>
      <c r="AQ11" s="310" t="s">
        <v>51</v>
      </c>
      <c r="AR11" s="311"/>
      <c r="AS11" s="311"/>
      <c r="AT11" s="311"/>
      <c r="AU11" s="311"/>
      <c r="AV11" s="311"/>
      <c r="AW11" s="311"/>
      <c r="AX11" s="311"/>
      <c r="AY11" s="311"/>
      <c r="AZ11" s="311"/>
      <c r="BA11" s="311"/>
      <c r="BB11" s="312"/>
      <c r="BC11" s="316" t="s">
        <v>64</v>
      </c>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8"/>
      <c r="DP11" s="87"/>
    </row>
    <row r="12" spans="2:150" s="88" customFormat="1" ht="24.75" customHeight="1">
      <c r="B12" s="85"/>
      <c r="C12" s="313"/>
      <c r="D12" s="314"/>
      <c r="E12" s="314"/>
      <c r="F12" s="314"/>
      <c r="G12" s="314"/>
      <c r="H12" s="389"/>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1"/>
      <c r="AP12" s="86"/>
      <c r="AQ12" s="313"/>
      <c r="AR12" s="314"/>
      <c r="AS12" s="314"/>
      <c r="AT12" s="314"/>
      <c r="AU12" s="314"/>
      <c r="AV12" s="314"/>
      <c r="AW12" s="314"/>
      <c r="AX12" s="314"/>
      <c r="AY12" s="314"/>
      <c r="AZ12" s="314"/>
      <c r="BA12" s="314"/>
      <c r="BB12" s="315"/>
      <c r="BC12" s="319"/>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1"/>
      <c r="DP12" s="87"/>
    </row>
    <row r="13" spans="2:150" s="54" customFormat="1" ht="12" customHeight="1" thickBot="1">
      <c r="B13" s="60"/>
      <c r="C13" s="61"/>
      <c r="D13" s="61"/>
      <c r="E13" s="61"/>
      <c r="F13" s="61"/>
      <c r="G13" s="6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4"/>
    </row>
    <row r="14" spans="2:150" s="55" customFormat="1" ht="27" hidden="1" customHeight="1">
      <c r="B14" s="392" t="s">
        <v>22</v>
      </c>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4"/>
    </row>
    <row r="15" spans="2:150" customFormat="1" ht="12" hidden="1" customHeight="1">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7"/>
    </row>
    <row r="16" spans="2:150" s="70" customFormat="1" ht="26.25" hidden="1" customHeight="1">
      <c r="B16" s="68"/>
      <c r="C16" s="395" t="s">
        <v>23</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18"/>
      <c r="AQ16" s="395" t="s">
        <v>24</v>
      </c>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7"/>
      <c r="DP16" s="69"/>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row>
    <row r="17" spans="2:150" customFormat="1" ht="12" hidden="1" customHeight="1">
      <c r="B17" s="65"/>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9"/>
      <c r="AQ17" s="66"/>
      <c r="AR17" s="66"/>
      <c r="AS17" s="66"/>
      <c r="AT17" s="66"/>
      <c r="AU17" s="66"/>
      <c r="AV17" s="66"/>
      <c r="AW17" s="66"/>
      <c r="AX17" s="66"/>
      <c r="AY17" s="66"/>
      <c r="AZ17" s="66"/>
      <c r="BA17" s="66"/>
      <c r="BB17" s="66"/>
      <c r="BC17" s="66"/>
      <c r="BD17" s="66"/>
      <c r="BE17" s="66"/>
      <c r="BF17" s="66"/>
      <c r="BG17" s="66"/>
      <c r="BH17" s="66"/>
      <c r="BI17" s="66"/>
      <c r="BJ17" s="66"/>
      <c r="BK17" s="66"/>
      <c r="BL17" s="66"/>
      <c r="BM17" s="9"/>
      <c r="BN17" s="9"/>
      <c r="BO17" s="9"/>
      <c r="BP17" s="9"/>
      <c r="BQ17" s="9"/>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9"/>
      <c r="DK17" s="9"/>
      <c r="DL17" s="9"/>
      <c r="DM17" s="9"/>
      <c r="DN17" s="9"/>
      <c r="DO17" s="9"/>
      <c r="DP17" s="7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row>
    <row r="18" spans="2:150" customFormat="1" ht="24.75" hidden="1" customHeight="1">
      <c r="B18" s="65"/>
      <c r="C18" s="323" t="s">
        <v>25</v>
      </c>
      <c r="D18" s="324"/>
      <c r="E18" s="324"/>
      <c r="F18" s="324"/>
      <c r="G18" s="324"/>
      <c r="H18" s="324"/>
      <c r="I18" s="325"/>
      <c r="J18" s="326"/>
      <c r="K18" s="326"/>
      <c r="L18" s="326"/>
      <c r="M18" s="328"/>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9"/>
      <c r="AQ18" s="323" t="s">
        <v>21</v>
      </c>
      <c r="AR18" s="324"/>
      <c r="AS18" s="324"/>
      <c r="AT18" s="324"/>
      <c r="AU18" s="324"/>
      <c r="AV18" s="324"/>
      <c r="AW18" s="324"/>
      <c r="AX18" s="324"/>
      <c r="AY18" s="325"/>
      <c r="AZ18" s="326"/>
      <c r="BA18" s="326"/>
      <c r="BB18" s="326"/>
      <c r="BC18" s="326"/>
      <c r="BD18" s="326"/>
      <c r="BE18" s="326"/>
      <c r="BF18" s="328"/>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9"/>
      <c r="DP18" s="7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row>
    <row r="19" spans="2:150" customFormat="1" ht="12" hidden="1" customHeight="1">
      <c r="B19" s="65"/>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9"/>
      <c r="AQ19" s="66"/>
      <c r="AR19" s="66"/>
      <c r="AS19" s="66"/>
      <c r="AT19" s="66"/>
      <c r="AU19" s="66"/>
      <c r="AV19" s="66"/>
      <c r="AW19" s="66"/>
      <c r="AX19" s="66"/>
      <c r="AY19" s="66"/>
      <c r="AZ19" s="66"/>
      <c r="BA19" s="66"/>
      <c r="BB19" s="66"/>
      <c r="BC19" s="66"/>
      <c r="BD19" s="66"/>
      <c r="BE19" s="66"/>
      <c r="BF19" s="66"/>
      <c r="BG19" s="66"/>
      <c r="BH19" s="66"/>
      <c r="BI19" s="66"/>
      <c r="BJ19" s="66"/>
      <c r="BK19" s="66"/>
      <c r="BL19" s="66"/>
      <c r="BM19" s="9"/>
      <c r="BN19" s="9"/>
      <c r="BO19" s="9"/>
      <c r="BP19" s="9"/>
      <c r="BQ19" s="9"/>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7"/>
    </row>
    <row r="20" spans="2:150" customFormat="1" ht="24.75" hidden="1" customHeight="1">
      <c r="B20" s="65"/>
      <c r="C20" s="323" t="s">
        <v>26</v>
      </c>
      <c r="D20" s="324"/>
      <c r="E20" s="324"/>
      <c r="F20" s="324"/>
      <c r="G20" s="324"/>
      <c r="H20" s="324"/>
      <c r="I20" s="325"/>
      <c r="J20" s="326"/>
      <c r="K20" s="326"/>
      <c r="L20" s="327"/>
      <c r="M20" s="32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9"/>
      <c r="AQ20" s="323" t="s">
        <v>26</v>
      </c>
      <c r="AR20" s="324"/>
      <c r="AS20" s="324"/>
      <c r="AT20" s="324"/>
      <c r="AU20" s="324"/>
      <c r="AV20" s="324"/>
      <c r="AW20" s="324"/>
      <c r="AX20" s="324"/>
      <c r="AY20" s="325"/>
      <c r="AZ20" s="326"/>
      <c r="BA20" s="326"/>
      <c r="BB20" s="326"/>
      <c r="BC20" s="326"/>
      <c r="BD20" s="326"/>
      <c r="BE20" s="327"/>
      <c r="BF20" s="328"/>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9"/>
      <c r="DP20" s="67"/>
    </row>
    <row r="21" spans="2:150" customFormat="1" ht="15.75" hidden="1" thickBot="1">
      <c r="B21" s="7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4"/>
    </row>
    <row r="22" spans="2:150" ht="16.5" hidden="1" thickBot="1">
      <c r="B22" s="75"/>
      <c r="C22" s="76"/>
      <c r="D22" s="76"/>
      <c r="E22" s="76"/>
      <c r="F22" s="76"/>
      <c r="G22" s="77"/>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row>
    <row r="23" spans="2:150" s="78" customFormat="1" ht="24" thickBot="1">
      <c r="B23" s="553" t="s">
        <v>27</v>
      </c>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4"/>
      <c r="CX23" s="554"/>
      <c r="CY23" s="554"/>
      <c r="CZ23" s="554"/>
      <c r="DA23" s="554"/>
      <c r="DB23" s="554"/>
      <c r="DC23" s="554"/>
      <c r="DD23" s="554"/>
      <c r="DE23" s="554"/>
      <c r="DF23" s="554"/>
      <c r="DG23" s="554"/>
      <c r="DH23" s="554"/>
      <c r="DI23" s="554"/>
      <c r="DJ23" s="554"/>
      <c r="DK23" s="554"/>
      <c r="DL23" s="554"/>
      <c r="DM23" s="554"/>
      <c r="DN23" s="554"/>
      <c r="DO23" s="554"/>
      <c r="DP23" s="555"/>
    </row>
    <row r="24" spans="2:150" ht="34.5" customHeight="1">
      <c r="B24" s="556" t="s">
        <v>28</v>
      </c>
      <c r="C24" s="557"/>
      <c r="D24" s="557"/>
      <c r="E24" s="557"/>
      <c r="F24" s="557"/>
      <c r="G24" s="557"/>
      <c r="H24" s="558"/>
      <c r="I24" s="562" t="s">
        <v>29</v>
      </c>
      <c r="J24" s="563"/>
      <c r="K24" s="563"/>
      <c r="L24" s="563"/>
      <c r="M24" s="563"/>
      <c r="N24" s="563"/>
      <c r="O24" s="563"/>
      <c r="P24" s="563"/>
      <c r="Q24" s="563"/>
      <c r="R24" s="563"/>
      <c r="S24" s="563"/>
      <c r="T24" s="563"/>
      <c r="U24" s="563"/>
      <c r="V24" s="566" t="s">
        <v>30</v>
      </c>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3"/>
      <c r="BX24" s="563"/>
      <c r="BY24" s="563"/>
      <c r="BZ24" s="563"/>
      <c r="CA24" s="563"/>
      <c r="CB24" s="563"/>
      <c r="CC24" s="563"/>
      <c r="CD24" s="563"/>
      <c r="CE24" s="563"/>
      <c r="CF24" s="563"/>
      <c r="CG24" s="563"/>
      <c r="CH24" s="563"/>
      <c r="CI24" s="563"/>
      <c r="CJ24" s="563"/>
      <c r="CK24" s="563"/>
      <c r="CL24" s="563"/>
      <c r="CM24" s="563"/>
      <c r="CN24" s="563"/>
      <c r="CO24" s="563"/>
      <c r="CP24" s="563"/>
      <c r="CQ24" s="563"/>
      <c r="CR24" s="563"/>
      <c r="CS24" s="567"/>
      <c r="CT24" s="563" t="s">
        <v>31</v>
      </c>
      <c r="CU24" s="563"/>
      <c r="CV24" s="563"/>
      <c r="CW24" s="563"/>
      <c r="CX24" s="563"/>
      <c r="CY24" s="563"/>
      <c r="CZ24" s="563"/>
      <c r="DA24" s="562" t="s">
        <v>32</v>
      </c>
      <c r="DB24" s="563"/>
      <c r="DC24" s="563"/>
      <c r="DD24" s="563"/>
      <c r="DE24" s="563"/>
      <c r="DF24" s="563"/>
      <c r="DG24" s="563"/>
      <c r="DH24" s="562" t="s">
        <v>33</v>
      </c>
      <c r="DI24" s="563"/>
      <c r="DJ24" s="563"/>
      <c r="DK24" s="563"/>
      <c r="DL24" s="563"/>
      <c r="DM24" s="563"/>
      <c r="DN24" s="563"/>
      <c r="DO24" s="563"/>
      <c r="DP24" s="567"/>
    </row>
    <row r="25" spans="2:150" ht="44.25" customHeight="1" thickBot="1">
      <c r="B25" s="559"/>
      <c r="C25" s="560"/>
      <c r="D25" s="560"/>
      <c r="E25" s="560"/>
      <c r="F25" s="560"/>
      <c r="G25" s="560"/>
      <c r="H25" s="561"/>
      <c r="I25" s="564"/>
      <c r="J25" s="565"/>
      <c r="K25" s="565"/>
      <c r="L25" s="565"/>
      <c r="M25" s="565"/>
      <c r="N25" s="565"/>
      <c r="O25" s="565"/>
      <c r="P25" s="565"/>
      <c r="Q25" s="565"/>
      <c r="R25" s="565"/>
      <c r="S25" s="565"/>
      <c r="T25" s="565"/>
      <c r="U25" s="565"/>
      <c r="V25" s="569" t="s">
        <v>34</v>
      </c>
      <c r="W25" s="570"/>
      <c r="X25" s="570"/>
      <c r="Y25" s="570"/>
      <c r="Z25" s="570"/>
      <c r="AA25" s="570"/>
      <c r="AB25" s="570"/>
      <c r="AC25" s="570"/>
      <c r="AD25" s="322" t="s">
        <v>35</v>
      </c>
      <c r="AE25" s="322"/>
      <c r="AF25" s="322"/>
      <c r="AG25" s="322"/>
      <c r="AH25" s="322"/>
      <c r="AI25" s="322"/>
      <c r="AJ25" s="322"/>
      <c r="AK25" s="322"/>
      <c r="AL25" s="322"/>
      <c r="AM25" s="322"/>
      <c r="AN25" s="322"/>
      <c r="AO25" s="322"/>
      <c r="AP25" s="322" t="s">
        <v>38</v>
      </c>
      <c r="AQ25" s="322"/>
      <c r="AR25" s="322"/>
      <c r="AS25" s="322"/>
      <c r="AT25" s="322"/>
      <c r="AU25" s="322"/>
      <c r="AV25" s="322"/>
      <c r="AW25" s="322"/>
      <c r="AX25" s="322" t="s">
        <v>39</v>
      </c>
      <c r="AY25" s="322"/>
      <c r="AZ25" s="322"/>
      <c r="BA25" s="322"/>
      <c r="BB25" s="322"/>
      <c r="BC25" s="322"/>
      <c r="BD25" s="322"/>
      <c r="BE25" s="322"/>
      <c r="BF25" s="322"/>
      <c r="BG25" s="322"/>
      <c r="BH25" s="322"/>
      <c r="BI25" s="322"/>
      <c r="BJ25" s="322" t="s">
        <v>36</v>
      </c>
      <c r="BK25" s="322"/>
      <c r="BL25" s="322"/>
      <c r="BM25" s="322"/>
      <c r="BN25" s="322" t="s">
        <v>37</v>
      </c>
      <c r="BO25" s="322"/>
      <c r="BP25" s="322"/>
      <c r="BQ25" s="322"/>
      <c r="BR25" s="322" t="s">
        <v>40</v>
      </c>
      <c r="BS25" s="322"/>
      <c r="BT25" s="322"/>
      <c r="BU25" s="322"/>
      <c r="BV25" s="322" t="s">
        <v>41</v>
      </c>
      <c r="BW25" s="322"/>
      <c r="BX25" s="322"/>
      <c r="BY25" s="322"/>
      <c r="BZ25" s="322"/>
      <c r="CA25" s="322"/>
      <c r="CB25" s="322"/>
      <c r="CC25" s="322"/>
      <c r="CD25" s="322" t="s">
        <v>54</v>
      </c>
      <c r="CE25" s="322"/>
      <c r="CF25" s="322"/>
      <c r="CG25" s="322"/>
      <c r="CH25" s="322"/>
      <c r="CI25" s="570" t="s">
        <v>42</v>
      </c>
      <c r="CJ25" s="570"/>
      <c r="CK25" s="570"/>
      <c r="CL25" s="322" t="s">
        <v>55</v>
      </c>
      <c r="CM25" s="322"/>
      <c r="CN25" s="322"/>
      <c r="CO25" s="322"/>
      <c r="CP25" s="322"/>
      <c r="CQ25" s="571" t="s">
        <v>1</v>
      </c>
      <c r="CR25" s="570"/>
      <c r="CS25" s="572"/>
      <c r="CT25" s="565"/>
      <c r="CU25" s="565"/>
      <c r="CV25" s="565"/>
      <c r="CW25" s="565"/>
      <c r="CX25" s="565"/>
      <c r="CY25" s="565"/>
      <c r="CZ25" s="565"/>
      <c r="DA25" s="564"/>
      <c r="DB25" s="565"/>
      <c r="DC25" s="565"/>
      <c r="DD25" s="565"/>
      <c r="DE25" s="565"/>
      <c r="DF25" s="565"/>
      <c r="DG25" s="565"/>
      <c r="DH25" s="564"/>
      <c r="DI25" s="565"/>
      <c r="DJ25" s="565"/>
      <c r="DK25" s="565"/>
      <c r="DL25" s="565"/>
      <c r="DM25" s="565"/>
      <c r="DN25" s="565"/>
      <c r="DO25" s="565"/>
      <c r="DP25" s="568"/>
    </row>
    <row r="26" spans="2:150" ht="43.5" customHeight="1">
      <c r="B26" s="349" t="s">
        <v>43</v>
      </c>
      <c r="C26" s="350"/>
      <c r="D26" s="350"/>
      <c r="E26" s="350"/>
      <c r="F26" s="350"/>
      <c r="G26" s="350"/>
      <c r="H26" s="351"/>
      <c r="I26" s="355" t="s">
        <v>503</v>
      </c>
      <c r="J26" s="356"/>
      <c r="K26" s="356"/>
      <c r="L26" s="356"/>
      <c r="M26" s="356"/>
      <c r="N26" s="356"/>
      <c r="O26" s="356"/>
      <c r="P26" s="356"/>
      <c r="Q26" s="356"/>
      <c r="R26" s="356"/>
      <c r="S26" s="356"/>
      <c r="T26" s="356"/>
      <c r="U26" s="357"/>
      <c r="V26" s="361" t="s">
        <v>535</v>
      </c>
      <c r="W26" s="362"/>
      <c r="X26" s="362"/>
      <c r="Y26" s="362"/>
      <c r="Z26" s="362"/>
      <c r="AA26" s="362"/>
      <c r="AB26" s="362"/>
      <c r="AC26" s="363"/>
      <c r="AD26" s="367" t="s">
        <v>504</v>
      </c>
      <c r="AE26" s="368"/>
      <c r="AF26" s="368"/>
      <c r="AG26" s="368"/>
      <c r="AH26" s="368"/>
      <c r="AI26" s="368"/>
      <c r="AJ26" s="368"/>
      <c r="AK26" s="368"/>
      <c r="AL26" s="368"/>
      <c r="AM26" s="368"/>
      <c r="AN26" s="368"/>
      <c r="AO26" s="369"/>
      <c r="AP26" s="331" t="s">
        <v>536</v>
      </c>
      <c r="AQ26" s="332"/>
      <c r="AR26" s="332"/>
      <c r="AS26" s="332"/>
      <c r="AT26" s="332"/>
      <c r="AU26" s="332"/>
      <c r="AV26" s="332"/>
      <c r="AW26" s="373"/>
      <c r="AX26" s="375" t="s">
        <v>65</v>
      </c>
      <c r="AY26" s="376"/>
      <c r="AZ26" s="376"/>
      <c r="BA26" s="376"/>
      <c r="BB26" s="376"/>
      <c r="BC26" s="376"/>
      <c r="BD26" s="376"/>
      <c r="BE26" s="376"/>
      <c r="BF26" s="376"/>
      <c r="BG26" s="376"/>
      <c r="BH26" s="376"/>
      <c r="BI26" s="377"/>
      <c r="BJ26" s="331" t="s">
        <v>67</v>
      </c>
      <c r="BK26" s="332"/>
      <c r="BL26" s="332"/>
      <c r="BM26" s="373"/>
      <c r="BN26" s="331" t="s">
        <v>68</v>
      </c>
      <c r="BO26" s="332"/>
      <c r="BP26" s="332"/>
      <c r="BQ26" s="373"/>
      <c r="BR26" s="331" t="s">
        <v>69</v>
      </c>
      <c r="BS26" s="332"/>
      <c r="BT26" s="332"/>
      <c r="BU26" s="373"/>
      <c r="BV26" s="381" t="s">
        <v>70</v>
      </c>
      <c r="BW26" s="381"/>
      <c r="BX26" s="381"/>
      <c r="BY26" s="381"/>
      <c r="BZ26" s="381"/>
      <c r="CA26" s="381"/>
      <c r="CB26" s="381"/>
      <c r="CC26" s="381"/>
      <c r="CD26" s="381" t="s">
        <v>572</v>
      </c>
      <c r="CE26" s="381"/>
      <c r="CF26" s="381"/>
      <c r="CG26" s="381"/>
      <c r="CH26" s="381"/>
      <c r="CI26" s="331" t="s">
        <v>574</v>
      </c>
      <c r="CJ26" s="332"/>
      <c r="CK26" s="373"/>
      <c r="CL26" s="381" t="s">
        <v>575</v>
      </c>
      <c r="CM26" s="381"/>
      <c r="CN26" s="381"/>
      <c r="CO26" s="381"/>
      <c r="CP26" s="381"/>
      <c r="CQ26" s="331" t="s">
        <v>97</v>
      </c>
      <c r="CR26" s="332"/>
      <c r="CS26" s="333"/>
      <c r="CT26" s="382" t="s">
        <v>98</v>
      </c>
      <c r="CU26" s="383"/>
      <c r="CV26" s="383"/>
      <c r="CW26" s="383"/>
      <c r="CX26" s="383"/>
      <c r="CY26" s="383"/>
      <c r="CZ26" s="384"/>
      <c r="DA26" s="378" t="s">
        <v>534</v>
      </c>
      <c r="DB26" s="379"/>
      <c r="DC26" s="379"/>
      <c r="DD26" s="379"/>
      <c r="DE26" s="379"/>
      <c r="DF26" s="379"/>
      <c r="DG26" s="380"/>
      <c r="DH26" s="337" t="s">
        <v>99</v>
      </c>
      <c r="DI26" s="338"/>
      <c r="DJ26" s="338"/>
      <c r="DK26" s="338"/>
      <c r="DL26" s="338"/>
      <c r="DM26" s="338"/>
      <c r="DN26" s="338"/>
      <c r="DO26" s="338"/>
      <c r="DP26" s="339"/>
      <c r="DQ26" s="79"/>
      <c r="DR26" s="79"/>
      <c r="DS26" s="79"/>
    </row>
    <row r="27" spans="2:150" ht="43.5" customHeight="1" thickBot="1">
      <c r="B27" s="352"/>
      <c r="C27" s="353"/>
      <c r="D27" s="353"/>
      <c r="E27" s="353"/>
      <c r="F27" s="353"/>
      <c r="G27" s="353"/>
      <c r="H27" s="354"/>
      <c r="I27" s="358"/>
      <c r="J27" s="359"/>
      <c r="K27" s="359"/>
      <c r="L27" s="359"/>
      <c r="M27" s="359"/>
      <c r="N27" s="359"/>
      <c r="O27" s="359"/>
      <c r="P27" s="359"/>
      <c r="Q27" s="359"/>
      <c r="R27" s="359"/>
      <c r="S27" s="359"/>
      <c r="T27" s="359"/>
      <c r="U27" s="360"/>
      <c r="V27" s="364"/>
      <c r="W27" s="365"/>
      <c r="X27" s="365"/>
      <c r="Y27" s="365"/>
      <c r="Z27" s="365"/>
      <c r="AA27" s="365"/>
      <c r="AB27" s="365"/>
      <c r="AC27" s="366"/>
      <c r="AD27" s="370"/>
      <c r="AE27" s="371"/>
      <c r="AF27" s="371"/>
      <c r="AG27" s="371"/>
      <c r="AH27" s="371"/>
      <c r="AI27" s="371"/>
      <c r="AJ27" s="371"/>
      <c r="AK27" s="371"/>
      <c r="AL27" s="371"/>
      <c r="AM27" s="371"/>
      <c r="AN27" s="371"/>
      <c r="AO27" s="372"/>
      <c r="AP27" s="334"/>
      <c r="AQ27" s="335"/>
      <c r="AR27" s="335"/>
      <c r="AS27" s="335"/>
      <c r="AT27" s="335"/>
      <c r="AU27" s="335"/>
      <c r="AV27" s="335"/>
      <c r="AW27" s="374"/>
      <c r="AX27" s="343" t="s">
        <v>66</v>
      </c>
      <c r="AY27" s="344"/>
      <c r="AZ27" s="344"/>
      <c r="BA27" s="344"/>
      <c r="BB27" s="344"/>
      <c r="BC27" s="344"/>
      <c r="BD27" s="344"/>
      <c r="BE27" s="344"/>
      <c r="BF27" s="344"/>
      <c r="BG27" s="344"/>
      <c r="BH27" s="344"/>
      <c r="BI27" s="345"/>
      <c r="BJ27" s="334"/>
      <c r="BK27" s="335"/>
      <c r="BL27" s="335"/>
      <c r="BM27" s="374"/>
      <c r="BN27" s="334"/>
      <c r="BO27" s="335"/>
      <c r="BP27" s="335"/>
      <c r="BQ27" s="374"/>
      <c r="BR27" s="334"/>
      <c r="BS27" s="335"/>
      <c r="BT27" s="335"/>
      <c r="BU27" s="374"/>
      <c r="BV27" s="346" t="s">
        <v>70</v>
      </c>
      <c r="BW27" s="347"/>
      <c r="BX27" s="347"/>
      <c r="BY27" s="347"/>
      <c r="BZ27" s="347"/>
      <c r="CA27" s="347"/>
      <c r="CB27" s="347"/>
      <c r="CC27" s="348"/>
      <c r="CD27" s="346" t="s">
        <v>573</v>
      </c>
      <c r="CE27" s="347"/>
      <c r="CF27" s="347"/>
      <c r="CG27" s="347"/>
      <c r="CH27" s="348"/>
      <c r="CI27" s="334"/>
      <c r="CJ27" s="335"/>
      <c r="CK27" s="374"/>
      <c r="CL27" s="346" t="s">
        <v>576</v>
      </c>
      <c r="CM27" s="347"/>
      <c r="CN27" s="347"/>
      <c r="CO27" s="347"/>
      <c r="CP27" s="348"/>
      <c r="CQ27" s="334"/>
      <c r="CR27" s="335"/>
      <c r="CS27" s="336"/>
      <c r="CT27" s="598" t="s">
        <v>98</v>
      </c>
      <c r="CU27" s="599"/>
      <c r="CV27" s="599"/>
      <c r="CW27" s="599"/>
      <c r="CX27" s="599"/>
      <c r="CY27" s="599"/>
      <c r="CZ27" s="600"/>
      <c r="DA27" s="601" t="s">
        <v>534</v>
      </c>
      <c r="DB27" s="602"/>
      <c r="DC27" s="602"/>
      <c r="DD27" s="602"/>
      <c r="DE27" s="602"/>
      <c r="DF27" s="602"/>
      <c r="DG27" s="603"/>
      <c r="DH27" s="340"/>
      <c r="DI27" s="341"/>
      <c r="DJ27" s="341"/>
      <c r="DK27" s="341"/>
      <c r="DL27" s="341"/>
      <c r="DM27" s="341"/>
      <c r="DN27" s="341"/>
      <c r="DO27" s="341"/>
      <c r="DP27" s="342"/>
      <c r="DQ27" s="79"/>
      <c r="DR27" s="79"/>
      <c r="DS27" s="79"/>
    </row>
    <row r="28" spans="2:150" s="152" customFormat="1" ht="54.75" customHeight="1">
      <c r="B28" s="460" t="s">
        <v>108</v>
      </c>
      <c r="C28" s="461"/>
      <c r="D28" s="461"/>
      <c r="E28" s="461"/>
      <c r="F28" s="461"/>
      <c r="G28" s="461"/>
      <c r="H28" s="462"/>
      <c r="I28" s="466" t="s">
        <v>512</v>
      </c>
      <c r="J28" s="467"/>
      <c r="K28" s="467"/>
      <c r="L28" s="467"/>
      <c r="M28" s="467"/>
      <c r="N28" s="467"/>
      <c r="O28" s="467"/>
      <c r="P28" s="467"/>
      <c r="Q28" s="467"/>
      <c r="R28" s="467"/>
      <c r="S28" s="467"/>
      <c r="T28" s="467"/>
      <c r="U28" s="468"/>
      <c r="V28" s="361" t="s">
        <v>100</v>
      </c>
      <c r="W28" s="362"/>
      <c r="X28" s="362"/>
      <c r="Y28" s="362"/>
      <c r="Z28" s="362"/>
      <c r="AA28" s="362"/>
      <c r="AB28" s="362"/>
      <c r="AC28" s="363"/>
      <c r="AD28" s="367" t="s">
        <v>505</v>
      </c>
      <c r="AE28" s="368"/>
      <c r="AF28" s="368"/>
      <c r="AG28" s="368"/>
      <c r="AH28" s="368"/>
      <c r="AI28" s="368"/>
      <c r="AJ28" s="368"/>
      <c r="AK28" s="368"/>
      <c r="AL28" s="368"/>
      <c r="AM28" s="368"/>
      <c r="AN28" s="368"/>
      <c r="AO28" s="369"/>
      <c r="AP28" s="331" t="s">
        <v>101</v>
      </c>
      <c r="AQ28" s="332"/>
      <c r="AR28" s="332"/>
      <c r="AS28" s="332"/>
      <c r="AT28" s="332"/>
      <c r="AU28" s="332"/>
      <c r="AV28" s="332"/>
      <c r="AW28" s="373"/>
      <c r="AX28" s="375" t="s">
        <v>102</v>
      </c>
      <c r="AY28" s="376"/>
      <c r="AZ28" s="376"/>
      <c r="BA28" s="376"/>
      <c r="BB28" s="376"/>
      <c r="BC28" s="376"/>
      <c r="BD28" s="376"/>
      <c r="BE28" s="376"/>
      <c r="BF28" s="376"/>
      <c r="BG28" s="376"/>
      <c r="BH28" s="376"/>
      <c r="BI28" s="377"/>
      <c r="BJ28" s="331" t="s">
        <v>67</v>
      </c>
      <c r="BK28" s="332"/>
      <c r="BL28" s="332"/>
      <c r="BM28" s="373"/>
      <c r="BN28" s="331" t="s">
        <v>104</v>
      </c>
      <c r="BO28" s="332"/>
      <c r="BP28" s="332"/>
      <c r="BQ28" s="373"/>
      <c r="BR28" s="331" t="s">
        <v>69</v>
      </c>
      <c r="BS28" s="332"/>
      <c r="BT28" s="332"/>
      <c r="BU28" s="373"/>
      <c r="BV28" s="381" t="s">
        <v>105</v>
      </c>
      <c r="BW28" s="381"/>
      <c r="BX28" s="381"/>
      <c r="BY28" s="381"/>
      <c r="BZ28" s="381"/>
      <c r="CA28" s="381"/>
      <c r="CB28" s="381"/>
      <c r="CC28" s="381"/>
      <c r="CD28" s="381" t="s">
        <v>577</v>
      </c>
      <c r="CE28" s="381"/>
      <c r="CF28" s="381"/>
      <c r="CG28" s="381"/>
      <c r="CH28" s="381"/>
      <c r="CI28" s="331" t="s">
        <v>579</v>
      </c>
      <c r="CJ28" s="332"/>
      <c r="CK28" s="373"/>
      <c r="CL28" s="381" t="s">
        <v>646</v>
      </c>
      <c r="CM28" s="381"/>
      <c r="CN28" s="381"/>
      <c r="CO28" s="381"/>
      <c r="CP28" s="381"/>
      <c r="CQ28" s="331" t="s">
        <v>647</v>
      </c>
      <c r="CR28" s="332"/>
      <c r="CS28" s="333"/>
      <c r="CT28" s="457" t="s">
        <v>110</v>
      </c>
      <c r="CU28" s="458"/>
      <c r="CV28" s="458"/>
      <c r="CW28" s="458"/>
      <c r="CX28" s="458"/>
      <c r="CY28" s="458"/>
      <c r="CZ28" s="459"/>
      <c r="DA28" s="378" t="s">
        <v>534</v>
      </c>
      <c r="DB28" s="379"/>
      <c r="DC28" s="379"/>
      <c r="DD28" s="379"/>
      <c r="DE28" s="379"/>
      <c r="DF28" s="379"/>
      <c r="DG28" s="380"/>
      <c r="DH28" s="453" t="s">
        <v>111</v>
      </c>
      <c r="DI28" s="368"/>
      <c r="DJ28" s="368"/>
      <c r="DK28" s="368"/>
      <c r="DL28" s="368"/>
      <c r="DM28" s="368"/>
      <c r="DN28" s="368"/>
      <c r="DO28" s="368"/>
      <c r="DP28" s="454"/>
      <c r="DQ28" s="151"/>
      <c r="DR28" s="151"/>
      <c r="DS28" s="151"/>
    </row>
    <row r="29" spans="2:150" s="152" customFormat="1" ht="48.75" customHeight="1" thickBot="1">
      <c r="B29" s="463"/>
      <c r="C29" s="464"/>
      <c r="D29" s="464"/>
      <c r="E29" s="464"/>
      <c r="F29" s="464"/>
      <c r="G29" s="464"/>
      <c r="H29" s="465"/>
      <c r="I29" s="469"/>
      <c r="J29" s="470"/>
      <c r="K29" s="470"/>
      <c r="L29" s="470"/>
      <c r="M29" s="470"/>
      <c r="N29" s="470"/>
      <c r="O29" s="470"/>
      <c r="P29" s="470"/>
      <c r="Q29" s="470"/>
      <c r="R29" s="470"/>
      <c r="S29" s="470"/>
      <c r="T29" s="470"/>
      <c r="U29" s="471"/>
      <c r="V29" s="364"/>
      <c r="W29" s="365"/>
      <c r="X29" s="365"/>
      <c r="Y29" s="365"/>
      <c r="Z29" s="365"/>
      <c r="AA29" s="365"/>
      <c r="AB29" s="365"/>
      <c r="AC29" s="366"/>
      <c r="AD29" s="370"/>
      <c r="AE29" s="371"/>
      <c r="AF29" s="371"/>
      <c r="AG29" s="371"/>
      <c r="AH29" s="371"/>
      <c r="AI29" s="371"/>
      <c r="AJ29" s="371"/>
      <c r="AK29" s="371"/>
      <c r="AL29" s="371"/>
      <c r="AM29" s="371"/>
      <c r="AN29" s="371"/>
      <c r="AO29" s="372"/>
      <c r="AP29" s="334"/>
      <c r="AQ29" s="335"/>
      <c r="AR29" s="335"/>
      <c r="AS29" s="335"/>
      <c r="AT29" s="335"/>
      <c r="AU29" s="335"/>
      <c r="AV29" s="335"/>
      <c r="AW29" s="374"/>
      <c r="AX29" s="343" t="s">
        <v>103</v>
      </c>
      <c r="AY29" s="344"/>
      <c r="AZ29" s="344"/>
      <c r="BA29" s="344"/>
      <c r="BB29" s="344"/>
      <c r="BC29" s="344"/>
      <c r="BD29" s="344"/>
      <c r="BE29" s="344"/>
      <c r="BF29" s="344"/>
      <c r="BG29" s="344"/>
      <c r="BH29" s="344"/>
      <c r="BI29" s="345"/>
      <c r="BJ29" s="334"/>
      <c r="BK29" s="335"/>
      <c r="BL29" s="335"/>
      <c r="BM29" s="374"/>
      <c r="BN29" s="334"/>
      <c r="BO29" s="335"/>
      <c r="BP29" s="335"/>
      <c r="BQ29" s="374"/>
      <c r="BR29" s="334"/>
      <c r="BS29" s="335"/>
      <c r="BT29" s="335"/>
      <c r="BU29" s="374"/>
      <c r="BV29" s="346" t="s">
        <v>105</v>
      </c>
      <c r="BW29" s="347"/>
      <c r="BX29" s="347"/>
      <c r="BY29" s="347"/>
      <c r="BZ29" s="347"/>
      <c r="CA29" s="347"/>
      <c r="CB29" s="347"/>
      <c r="CC29" s="348"/>
      <c r="CD29" s="346" t="s">
        <v>578</v>
      </c>
      <c r="CE29" s="347"/>
      <c r="CF29" s="347"/>
      <c r="CG29" s="347"/>
      <c r="CH29" s="348"/>
      <c r="CI29" s="334"/>
      <c r="CJ29" s="335"/>
      <c r="CK29" s="374"/>
      <c r="CL29" s="346" t="s">
        <v>107</v>
      </c>
      <c r="CM29" s="347"/>
      <c r="CN29" s="347"/>
      <c r="CO29" s="347"/>
      <c r="CP29" s="348"/>
      <c r="CQ29" s="334"/>
      <c r="CR29" s="335"/>
      <c r="CS29" s="336"/>
      <c r="CT29" s="604" t="s">
        <v>110</v>
      </c>
      <c r="CU29" s="347"/>
      <c r="CV29" s="347"/>
      <c r="CW29" s="347"/>
      <c r="CX29" s="347"/>
      <c r="CY29" s="347"/>
      <c r="CZ29" s="584"/>
      <c r="DA29" s="583" t="s">
        <v>534</v>
      </c>
      <c r="DB29" s="347"/>
      <c r="DC29" s="347"/>
      <c r="DD29" s="347"/>
      <c r="DE29" s="347"/>
      <c r="DF29" s="347"/>
      <c r="DG29" s="584"/>
      <c r="DH29" s="455"/>
      <c r="DI29" s="371"/>
      <c r="DJ29" s="371"/>
      <c r="DK29" s="371"/>
      <c r="DL29" s="371"/>
      <c r="DM29" s="371"/>
      <c r="DN29" s="371"/>
      <c r="DO29" s="371"/>
      <c r="DP29" s="456"/>
      <c r="DQ29" s="151"/>
      <c r="DR29" s="151"/>
      <c r="DS29" s="151"/>
    </row>
    <row r="30" spans="2:150" s="152" customFormat="1" ht="43.5" customHeight="1">
      <c r="B30" s="605" t="s">
        <v>109</v>
      </c>
      <c r="C30" s="606"/>
      <c r="D30" s="606"/>
      <c r="E30" s="606"/>
      <c r="F30" s="606"/>
      <c r="G30" s="606"/>
      <c r="H30" s="607"/>
      <c r="I30" s="424" t="s">
        <v>44</v>
      </c>
      <c r="J30" s="426" t="s">
        <v>513</v>
      </c>
      <c r="K30" s="427"/>
      <c r="L30" s="427"/>
      <c r="M30" s="427"/>
      <c r="N30" s="427"/>
      <c r="O30" s="427"/>
      <c r="P30" s="427"/>
      <c r="Q30" s="427"/>
      <c r="R30" s="427"/>
      <c r="S30" s="427"/>
      <c r="T30" s="427"/>
      <c r="U30" s="428"/>
      <c r="V30" s="595" t="s">
        <v>112</v>
      </c>
      <c r="W30" s="427"/>
      <c r="X30" s="427"/>
      <c r="Y30" s="427"/>
      <c r="Z30" s="427"/>
      <c r="AA30" s="427"/>
      <c r="AB30" s="427"/>
      <c r="AC30" s="487"/>
      <c r="AD30" s="593" t="s">
        <v>506</v>
      </c>
      <c r="AE30" s="436"/>
      <c r="AF30" s="436"/>
      <c r="AG30" s="436"/>
      <c r="AH30" s="436"/>
      <c r="AI30" s="436"/>
      <c r="AJ30" s="436"/>
      <c r="AK30" s="436"/>
      <c r="AL30" s="436"/>
      <c r="AM30" s="436"/>
      <c r="AN30" s="436"/>
      <c r="AO30" s="594"/>
      <c r="AP30" s="426" t="s">
        <v>113</v>
      </c>
      <c r="AQ30" s="427"/>
      <c r="AR30" s="427"/>
      <c r="AS30" s="427"/>
      <c r="AT30" s="427"/>
      <c r="AU30" s="427"/>
      <c r="AV30" s="427"/>
      <c r="AW30" s="487"/>
      <c r="AX30" s="441" t="s">
        <v>114</v>
      </c>
      <c r="AY30" s="442"/>
      <c r="AZ30" s="442"/>
      <c r="BA30" s="442"/>
      <c r="BB30" s="442"/>
      <c r="BC30" s="442"/>
      <c r="BD30" s="442"/>
      <c r="BE30" s="442"/>
      <c r="BF30" s="442"/>
      <c r="BG30" s="442"/>
      <c r="BH30" s="442"/>
      <c r="BI30" s="443"/>
      <c r="BJ30" s="426" t="s">
        <v>116</v>
      </c>
      <c r="BK30" s="477"/>
      <c r="BL30" s="477"/>
      <c r="BM30" s="478"/>
      <c r="BN30" s="426" t="s">
        <v>117</v>
      </c>
      <c r="BO30" s="482"/>
      <c r="BP30" s="482"/>
      <c r="BQ30" s="483"/>
      <c r="BR30" s="426" t="s">
        <v>69</v>
      </c>
      <c r="BS30" s="427"/>
      <c r="BT30" s="427"/>
      <c r="BU30" s="487"/>
      <c r="BV30" s="444" t="s">
        <v>118</v>
      </c>
      <c r="BW30" s="445"/>
      <c r="BX30" s="445"/>
      <c r="BY30" s="445"/>
      <c r="BZ30" s="445"/>
      <c r="CA30" s="445"/>
      <c r="CB30" s="445"/>
      <c r="CC30" s="446"/>
      <c r="CD30" s="447">
        <v>15765546</v>
      </c>
      <c r="CE30" s="448"/>
      <c r="CF30" s="448"/>
      <c r="CG30" s="448"/>
      <c r="CH30" s="449"/>
      <c r="CI30" s="426" t="s">
        <v>580</v>
      </c>
      <c r="CJ30" s="427"/>
      <c r="CK30" s="487"/>
      <c r="CL30" s="447">
        <v>85781662</v>
      </c>
      <c r="CM30" s="448"/>
      <c r="CN30" s="448"/>
      <c r="CO30" s="448"/>
      <c r="CP30" s="449"/>
      <c r="CQ30" s="426" t="s">
        <v>119</v>
      </c>
      <c r="CR30" s="427"/>
      <c r="CS30" s="428"/>
      <c r="CT30" s="432" t="s">
        <v>120</v>
      </c>
      <c r="CU30" s="433"/>
      <c r="CV30" s="433"/>
      <c r="CW30" s="433"/>
      <c r="CX30" s="433"/>
      <c r="CY30" s="433"/>
      <c r="CZ30" s="434"/>
      <c r="DA30" s="432" t="s">
        <v>534</v>
      </c>
      <c r="DB30" s="433"/>
      <c r="DC30" s="433"/>
      <c r="DD30" s="433"/>
      <c r="DE30" s="433"/>
      <c r="DF30" s="433"/>
      <c r="DG30" s="434"/>
      <c r="DH30" s="435" t="s">
        <v>121</v>
      </c>
      <c r="DI30" s="436"/>
      <c r="DJ30" s="436"/>
      <c r="DK30" s="436"/>
      <c r="DL30" s="436"/>
      <c r="DM30" s="436"/>
      <c r="DN30" s="436"/>
      <c r="DO30" s="436"/>
      <c r="DP30" s="437"/>
      <c r="DQ30" s="151"/>
      <c r="DR30" s="151"/>
      <c r="DS30" s="151"/>
    </row>
    <row r="31" spans="2:150" s="152" customFormat="1" ht="43.5" customHeight="1">
      <c r="B31" s="608"/>
      <c r="C31" s="609"/>
      <c r="D31" s="609"/>
      <c r="E31" s="609"/>
      <c r="F31" s="609"/>
      <c r="G31" s="609"/>
      <c r="H31" s="610"/>
      <c r="I31" s="425"/>
      <c r="J31" s="429"/>
      <c r="K31" s="430"/>
      <c r="L31" s="430"/>
      <c r="M31" s="430"/>
      <c r="N31" s="430"/>
      <c r="O31" s="430"/>
      <c r="P31" s="430"/>
      <c r="Q31" s="430"/>
      <c r="R31" s="430"/>
      <c r="S31" s="430"/>
      <c r="T31" s="430"/>
      <c r="U31" s="431"/>
      <c r="V31" s="596"/>
      <c r="W31" s="430"/>
      <c r="X31" s="430"/>
      <c r="Y31" s="430"/>
      <c r="Z31" s="430"/>
      <c r="AA31" s="430"/>
      <c r="AB31" s="430"/>
      <c r="AC31" s="522"/>
      <c r="AD31" s="526"/>
      <c r="AE31" s="527"/>
      <c r="AF31" s="527"/>
      <c r="AG31" s="527"/>
      <c r="AH31" s="527"/>
      <c r="AI31" s="527"/>
      <c r="AJ31" s="527"/>
      <c r="AK31" s="527"/>
      <c r="AL31" s="527"/>
      <c r="AM31" s="527"/>
      <c r="AN31" s="527"/>
      <c r="AO31" s="528"/>
      <c r="AP31" s="429"/>
      <c r="AQ31" s="430"/>
      <c r="AR31" s="430"/>
      <c r="AS31" s="430"/>
      <c r="AT31" s="430"/>
      <c r="AU31" s="430"/>
      <c r="AV31" s="430"/>
      <c r="AW31" s="522"/>
      <c r="AX31" s="450" t="s">
        <v>115</v>
      </c>
      <c r="AY31" s="451"/>
      <c r="AZ31" s="451"/>
      <c r="BA31" s="451"/>
      <c r="BB31" s="451"/>
      <c r="BC31" s="451"/>
      <c r="BD31" s="451"/>
      <c r="BE31" s="451"/>
      <c r="BF31" s="451"/>
      <c r="BG31" s="451"/>
      <c r="BH31" s="451"/>
      <c r="BI31" s="452"/>
      <c r="BJ31" s="479"/>
      <c r="BK31" s="480"/>
      <c r="BL31" s="480"/>
      <c r="BM31" s="481"/>
      <c r="BN31" s="484"/>
      <c r="BO31" s="485"/>
      <c r="BP31" s="485"/>
      <c r="BQ31" s="486"/>
      <c r="BR31" s="479"/>
      <c r="BS31" s="480"/>
      <c r="BT31" s="480"/>
      <c r="BU31" s="481"/>
      <c r="BV31" s="573" t="s">
        <v>118</v>
      </c>
      <c r="BW31" s="574"/>
      <c r="BX31" s="574"/>
      <c r="BY31" s="574"/>
      <c r="BZ31" s="574"/>
      <c r="CA31" s="574"/>
      <c r="CB31" s="574"/>
      <c r="CC31" s="575"/>
      <c r="CD31" s="550">
        <v>80572856</v>
      </c>
      <c r="CE31" s="551"/>
      <c r="CF31" s="551"/>
      <c r="CG31" s="551"/>
      <c r="CH31" s="552"/>
      <c r="CI31" s="429"/>
      <c r="CJ31" s="430"/>
      <c r="CK31" s="522"/>
      <c r="CL31" s="576">
        <v>85781662</v>
      </c>
      <c r="CM31" s="577"/>
      <c r="CN31" s="577"/>
      <c r="CO31" s="577"/>
      <c r="CP31" s="578"/>
      <c r="CQ31" s="429"/>
      <c r="CR31" s="430"/>
      <c r="CS31" s="431"/>
      <c r="CT31" s="585" t="s">
        <v>120</v>
      </c>
      <c r="CU31" s="586"/>
      <c r="CV31" s="586"/>
      <c r="CW31" s="586"/>
      <c r="CX31" s="586"/>
      <c r="CY31" s="586"/>
      <c r="CZ31" s="587"/>
      <c r="DA31" s="588" t="s">
        <v>534</v>
      </c>
      <c r="DB31" s="586"/>
      <c r="DC31" s="586"/>
      <c r="DD31" s="586"/>
      <c r="DE31" s="586"/>
      <c r="DF31" s="586"/>
      <c r="DG31" s="587"/>
      <c r="DH31" s="438"/>
      <c r="DI31" s="439"/>
      <c r="DJ31" s="439"/>
      <c r="DK31" s="439"/>
      <c r="DL31" s="439"/>
      <c r="DM31" s="439"/>
      <c r="DN31" s="439"/>
      <c r="DO31" s="439"/>
      <c r="DP31" s="440"/>
      <c r="DQ31" s="151"/>
      <c r="DR31" s="151"/>
      <c r="DS31" s="151"/>
    </row>
    <row r="32" spans="2:150" s="151" customFormat="1" ht="43.5" customHeight="1">
      <c r="B32" s="608"/>
      <c r="C32" s="609"/>
      <c r="D32" s="609"/>
      <c r="E32" s="609"/>
      <c r="F32" s="609"/>
      <c r="G32" s="609"/>
      <c r="H32" s="610"/>
      <c r="I32" s="402" t="s">
        <v>46</v>
      </c>
      <c r="J32" s="404" t="s">
        <v>514</v>
      </c>
      <c r="K32" s="405"/>
      <c r="L32" s="405"/>
      <c r="M32" s="405"/>
      <c r="N32" s="405"/>
      <c r="O32" s="405"/>
      <c r="P32" s="405"/>
      <c r="Q32" s="405"/>
      <c r="R32" s="405"/>
      <c r="S32" s="405"/>
      <c r="T32" s="405"/>
      <c r="U32" s="406"/>
      <c r="V32" s="410" t="s">
        <v>123</v>
      </c>
      <c r="W32" s="411"/>
      <c r="X32" s="411"/>
      <c r="Y32" s="411"/>
      <c r="Z32" s="411"/>
      <c r="AA32" s="411"/>
      <c r="AB32" s="411"/>
      <c r="AC32" s="412"/>
      <c r="AD32" s="416" t="s">
        <v>507</v>
      </c>
      <c r="AE32" s="417"/>
      <c r="AF32" s="417"/>
      <c r="AG32" s="417"/>
      <c r="AH32" s="417"/>
      <c r="AI32" s="417"/>
      <c r="AJ32" s="417"/>
      <c r="AK32" s="417"/>
      <c r="AL32" s="417"/>
      <c r="AM32" s="417"/>
      <c r="AN32" s="417"/>
      <c r="AO32" s="418"/>
      <c r="AP32" s="422" t="s">
        <v>124</v>
      </c>
      <c r="AQ32" s="411"/>
      <c r="AR32" s="411"/>
      <c r="AS32" s="411"/>
      <c r="AT32" s="411"/>
      <c r="AU32" s="411"/>
      <c r="AV32" s="411"/>
      <c r="AW32" s="412"/>
      <c r="AX32" s="541" t="s">
        <v>136</v>
      </c>
      <c r="AY32" s="542"/>
      <c r="AZ32" s="542"/>
      <c r="BA32" s="542"/>
      <c r="BB32" s="542"/>
      <c r="BC32" s="542"/>
      <c r="BD32" s="542"/>
      <c r="BE32" s="542"/>
      <c r="BF32" s="542"/>
      <c r="BG32" s="542"/>
      <c r="BH32" s="542"/>
      <c r="BI32" s="543"/>
      <c r="BJ32" s="422" t="s">
        <v>116</v>
      </c>
      <c r="BK32" s="411"/>
      <c r="BL32" s="411"/>
      <c r="BM32" s="412"/>
      <c r="BN32" s="422" t="s">
        <v>125</v>
      </c>
      <c r="BO32" s="411"/>
      <c r="BP32" s="411"/>
      <c r="BQ32" s="412"/>
      <c r="BR32" s="422" t="s">
        <v>69</v>
      </c>
      <c r="BS32" s="411"/>
      <c r="BT32" s="411"/>
      <c r="BU32" s="412"/>
      <c r="BV32" s="495" t="s">
        <v>118</v>
      </c>
      <c r="BW32" s="475"/>
      <c r="BX32" s="475"/>
      <c r="BY32" s="475"/>
      <c r="BZ32" s="475"/>
      <c r="CA32" s="475"/>
      <c r="CB32" s="475"/>
      <c r="CC32" s="496"/>
      <c r="CD32" s="497">
        <v>483646</v>
      </c>
      <c r="CE32" s="498"/>
      <c r="CF32" s="498"/>
      <c r="CG32" s="498"/>
      <c r="CH32" s="499"/>
      <c r="CI32" s="422" t="s">
        <v>581</v>
      </c>
      <c r="CJ32" s="411"/>
      <c r="CK32" s="411"/>
      <c r="CL32" s="497">
        <v>507828.3</v>
      </c>
      <c r="CM32" s="498"/>
      <c r="CN32" s="498"/>
      <c r="CO32" s="498"/>
      <c r="CP32" s="499"/>
      <c r="CQ32" s="422" t="s">
        <v>582</v>
      </c>
      <c r="CR32" s="411"/>
      <c r="CS32" s="472"/>
      <c r="CT32" s="474" t="s">
        <v>138</v>
      </c>
      <c r="CU32" s="475"/>
      <c r="CV32" s="475"/>
      <c r="CW32" s="475"/>
      <c r="CX32" s="475"/>
      <c r="CY32" s="475"/>
      <c r="CZ32" s="476"/>
      <c r="DA32" s="474" t="s">
        <v>534</v>
      </c>
      <c r="DB32" s="475"/>
      <c r="DC32" s="475"/>
      <c r="DD32" s="475"/>
      <c r="DE32" s="475"/>
      <c r="DF32" s="475"/>
      <c r="DG32" s="476"/>
      <c r="DH32" s="488" t="s">
        <v>147</v>
      </c>
      <c r="DI32" s="417"/>
      <c r="DJ32" s="417"/>
      <c r="DK32" s="417"/>
      <c r="DL32" s="417"/>
      <c r="DM32" s="417"/>
      <c r="DN32" s="417"/>
      <c r="DO32" s="417"/>
      <c r="DP32" s="489"/>
    </row>
    <row r="33" spans="1:120" s="151" customFormat="1" ht="43.5" customHeight="1">
      <c r="B33" s="608"/>
      <c r="C33" s="609"/>
      <c r="D33" s="609"/>
      <c r="E33" s="609"/>
      <c r="F33" s="609"/>
      <c r="G33" s="609"/>
      <c r="H33" s="610"/>
      <c r="I33" s="403"/>
      <c r="J33" s="407"/>
      <c r="K33" s="408"/>
      <c r="L33" s="408"/>
      <c r="M33" s="408"/>
      <c r="N33" s="408"/>
      <c r="O33" s="408"/>
      <c r="P33" s="408"/>
      <c r="Q33" s="408"/>
      <c r="R33" s="408"/>
      <c r="S33" s="408"/>
      <c r="T33" s="408"/>
      <c r="U33" s="409"/>
      <c r="V33" s="413"/>
      <c r="W33" s="414"/>
      <c r="X33" s="414"/>
      <c r="Y33" s="414"/>
      <c r="Z33" s="414"/>
      <c r="AA33" s="414"/>
      <c r="AB33" s="414"/>
      <c r="AC33" s="415"/>
      <c r="AD33" s="419"/>
      <c r="AE33" s="420"/>
      <c r="AF33" s="420"/>
      <c r="AG33" s="420"/>
      <c r="AH33" s="420"/>
      <c r="AI33" s="420"/>
      <c r="AJ33" s="420"/>
      <c r="AK33" s="420"/>
      <c r="AL33" s="420"/>
      <c r="AM33" s="420"/>
      <c r="AN33" s="420"/>
      <c r="AO33" s="421"/>
      <c r="AP33" s="423"/>
      <c r="AQ33" s="414"/>
      <c r="AR33" s="414"/>
      <c r="AS33" s="414"/>
      <c r="AT33" s="414"/>
      <c r="AU33" s="414"/>
      <c r="AV33" s="414"/>
      <c r="AW33" s="415"/>
      <c r="AX33" s="492" t="s">
        <v>142</v>
      </c>
      <c r="AY33" s="493"/>
      <c r="AZ33" s="493"/>
      <c r="BA33" s="493"/>
      <c r="BB33" s="493"/>
      <c r="BC33" s="493"/>
      <c r="BD33" s="493"/>
      <c r="BE33" s="493"/>
      <c r="BF33" s="493"/>
      <c r="BG33" s="493"/>
      <c r="BH33" s="493"/>
      <c r="BI33" s="494"/>
      <c r="BJ33" s="423"/>
      <c r="BK33" s="414"/>
      <c r="BL33" s="414"/>
      <c r="BM33" s="415"/>
      <c r="BN33" s="423"/>
      <c r="BO33" s="414"/>
      <c r="BP33" s="414"/>
      <c r="BQ33" s="415"/>
      <c r="BR33" s="423"/>
      <c r="BS33" s="414"/>
      <c r="BT33" s="414"/>
      <c r="BU33" s="415"/>
      <c r="BV33" s="423" t="s">
        <v>126</v>
      </c>
      <c r="BW33" s="414"/>
      <c r="BX33" s="414"/>
      <c r="BY33" s="414"/>
      <c r="BZ33" s="414"/>
      <c r="CA33" s="414"/>
      <c r="CB33" s="414"/>
      <c r="CC33" s="415"/>
      <c r="CD33" s="423" t="s">
        <v>553</v>
      </c>
      <c r="CE33" s="414"/>
      <c r="CF33" s="414"/>
      <c r="CG33" s="414"/>
      <c r="CH33" s="415"/>
      <c r="CI33" s="423"/>
      <c r="CJ33" s="414"/>
      <c r="CK33" s="414"/>
      <c r="CL33" s="423" t="s">
        <v>553</v>
      </c>
      <c r="CM33" s="414"/>
      <c r="CN33" s="414"/>
      <c r="CO33" s="414"/>
      <c r="CP33" s="415"/>
      <c r="CQ33" s="423"/>
      <c r="CR33" s="414"/>
      <c r="CS33" s="473"/>
      <c r="CT33" s="589" t="s">
        <v>138</v>
      </c>
      <c r="CU33" s="590"/>
      <c r="CV33" s="590"/>
      <c r="CW33" s="590"/>
      <c r="CX33" s="590"/>
      <c r="CY33" s="590"/>
      <c r="CZ33" s="591"/>
      <c r="DA33" s="592" t="s">
        <v>534</v>
      </c>
      <c r="DB33" s="590"/>
      <c r="DC33" s="590"/>
      <c r="DD33" s="590"/>
      <c r="DE33" s="590"/>
      <c r="DF33" s="590"/>
      <c r="DG33" s="591"/>
      <c r="DH33" s="490"/>
      <c r="DI33" s="420"/>
      <c r="DJ33" s="420"/>
      <c r="DK33" s="420"/>
      <c r="DL33" s="420"/>
      <c r="DM33" s="420"/>
      <c r="DN33" s="420"/>
      <c r="DO33" s="420"/>
      <c r="DP33" s="491"/>
    </row>
    <row r="34" spans="1:120" s="151" customFormat="1" ht="43.5" customHeight="1">
      <c r="B34" s="608"/>
      <c r="C34" s="609"/>
      <c r="D34" s="609"/>
      <c r="E34" s="609"/>
      <c r="F34" s="609"/>
      <c r="G34" s="609"/>
      <c r="H34" s="610"/>
      <c r="I34" s="402" t="s">
        <v>47</v>
      </c>
      <c r="J34" s="404" t="s">
        <v>515</v>
      </c>
      <c r="K34" s="405"/>
      <c r="L34" s="405"/>
      <c r="M34" s="405"/>
      <c r="N34" s="405"/>
      <c r="O34" s="405"/>
      <c r="P34" s="405"/>
      <c r="Q34" s="405"/>
      <c r="R34" s="405"/>
      <c r="S34" s="405"/>
      <c r="T34" s="405"/>
      <c r="U34" s="406"/>
      <c r="V34" s="410" t="s">
        <v>139</v>
      </c>
      <c r="W34" s="411"/>
      <c r="X34" s="411"/>
      <c r="Y34" s="411"/>
      <c r="Z34" s="411"/>
      <c r="AA34" s="411"/>
      <c r="AB34" s="411"/>
      <c r="AC34" s="412"/>
      <c r="AD34" s="416" t="s">
        <v>508</v>
      </c>
      <c r="AE34" s="417"/>
      <c r="AF34" s="417"/>
      <c r="AG34" s="417"/>
      <c r="AH34" s="417"/>
      <c r="AI34" s="417"/>
      <c r="AJ34" s="417"/>
      <c r="AK34" s="417"/>
      <c r="AL34" s="417"/>
      <c r="AM34" s="417"/>
      <c r="AN34" s="417"/>
      <c r="AO34" s="418"/>
      <c r="AP34" s="422" t="s">
        <v>140</v>
      </c>
      <c r="AQ34" s="411"/>
      <c r="AR34" s="411"/>
      <c r="AS34" s="411"/>
      <c r="AT34" s="411"/>
      <c r="AU34" s="411"/>
      <c r="AV34" s="411"/>
      <c r="AW34" s="412"/>
      <c r="AX34" s="541" t="s">
        <v>141</v>
      </c>
      <c r="AY34" s="542"/>
      <c r="AZ34" s="542"/>
      <c r="BA34" s="542"/>
      <c r="BB34" s="542"/>
      <c r="BC34" s="542"/>
      <c r="BD34" s="542"/>
      <c r="BE34" s="542"/>
      <c r="BF34" s="542"/>
      <c r="BG34" s="542"/>
      <c r="BH34" s="542"/>
      <c r="BI34" s="543"/>
      <c r="BJ34" s="422" t="s">
        <v>116</v>
      </c>
      <c r="BK34" s="411"/>
      <c r="BL34" s="411"/>
      <c r="BM34" s="412"/>
      <c r="BN34" s="422" t="s">
        <v>125</v>
      </c>
      <c r="BO34" s="411"/>
      <c r="BP34" s="411"/>
      <c r="BQ34" s="412"/>
      <c r="BR34" s="422" t="s">
        <v>69</v>
      </c>
      <c r="BS34" s="411"/>
      <c r="BT34" s="411"/>
      <c r="BU34" s="412"/>
      <c r="BV34" s="495" t="s">
        <v>118</v>
      </c>
      <c r="BW34" s="475"/>
      <c r="BX34" s="475"/>
      <c r="BY34" s="475"/>
      <c r="BZ34" s="475"/>
      <c r="CA34" s="475"/>
      <c r="CB34" s="475"/>
      <c r="CC34" s="496"/>
      <c r="CD34" s="497">
        <v>1119556</v>
      </c>
      <c r="CE34" s="498"/>
      <c r="CF34" s="498"/>
      <c r="CG34" s="498"/>
      <c r="CH34" s="499"/>
      <c r="CI34" s="422" t="s">
        <v>583</v>
      </c>
      <c r="CJ34" s="411"/>
      <c r="CK34" s="411"/>
      <c r="CL34" s="495" t="s">
        <v>584</v>
      </c>
      <c r="CM34" s="475"/>
      <c r="CN34" s="475"/>
      <c r="CO34" s="475"/>
      <c r="CP34" s="496"/>
      <c r="CQ34" s="422" t="s">
        <v>585</v>
      </c>
      <c r="CR34" s="411"/>
      <c r="CS34" s="472"/>
      <c r="CT34" s="474" t="s">
        <v>138</v>
      </c>
      <c r="CU34" s="475"/>
      <c r="CV34" s="475"/>
      <c r="CW34" s="475"/>
      <c r="CX34" s="475"/>
      <c r="CY34" s="475"/>
      <c r="CZ34" s="476"/>
      <c r="DA34" s="627" t="s">
        <v>534</v>
      </c>
      <c r="DB34" s="411"/>
      <c r="DC34" s="411"/>
      <c r="DD34" s="411"/>
      <c r="DE34" s="411"/>
      <c r="DF34" s="411"/>
      <c r="DG34" s="628"/>
      <c r="DH34" s="488" t="s">
        <v>147</v>
      </c>
      <c r="DI34" s="417"/>
      <c r="DJ34" s="417"/>
      <c r="DK34" s="417"/>
      <c r="DL34" s="417"/>
      <c r="DM34" s="417"/>
      <c r="DN34" s="417"/>
      <c r="DO34" s="417"/>
      <c r="DP34" s="489"/>
    </row>
    <row r="35" spans="1:120" s="151" customFormat="1" ht="43.5" customHeight="1">
      <c r="B35" s="608"/>
      <c r="C35" s="609"/>
      <c r="D35" s="609"/>
      <c r="E35" s="609"/>
      <c r="F35" s="609"/>
      <c r="G35" s="609"/>
      <c r="H35" s="610"/>
      <c r="I35" s="626"/>
      <c r="J35" s="407"/>
      <c r="K35" s="408"/>
      <c r="L35" s="408"/>
      <c r="M35" s="408"/>
      <c r="N35" s="408"/>
      <c r="O35" s="408"/>
      <c r="P35" s="408"/>
      <c r="Q35" s="408"/>
      <c r="R35" s="408"/>
      <c r="S35" s="408"/>
      <c r="T35" s="408"/>
      <c r="U35" s="409"/>
      <c r="V35" s="413"/>
      <c r="W35" s="414"/>
      <c r="X35" s="414"/>
      <c r="Y35" s="414"/>
      <c r="Z35" s="414"/>
      <c r="AA35" s="414"/>
      <c r="AB35" s="414"/>
      <c r="AC35" s="415"/>
      <c r="AD35" s="419"/>
      <c r="AE35" s="420"/>
      <c r="AF35" s="420"/>
      <c r="AG35" s="420"/>
      <c r="AH35" s="420"/>
      <c r="AI35" s="420"/>
      <c r="AJ35" s="420"/>
      <c r="AK35" s="420"/>
      <c r="AL35" s="420"/>
      <c r="AM35" s="420"/>
      <c r="AN35" s="420"/>
      <c r="AO35" s="421"/>
      <c r="AP35" s="423"/>
      <c r="AQ35" s="414"/>
      <c r="AR35" s="414"/>
      <c r="AS35" s="414"/>
      <c r="AT35" s="414"/>
      <c r="AU35" s="414"/>
      <c r="AV35" s="414"/>
      <c r="AW35" s="415"/>
      <c r="AX35" s="492" t="s">
        <v>142</v>
      </c>
      <c r="AY35" s="493"/>
      <c r="AZ35" s="493"/>
      <c r="BA35" s="493"/>
      <c r="BB35" s="493"/>
      <c r="BC35" s="493"/>
      <c r="BD35" s="493"/>
      <c r="BE35" s="493"/>
      <c r="BF35" s="493"/>
      <c r="BG35" s="493"/>
      <c r="BH35" s="493"/>
      <c r="BI35" s="494"/>
      <c r="BJ35" s="423"/>
      <c r="BK35" s="414"/>
      <c r="BL35" s="414"/>
      <c r="BM35" s="415"/>
      <c r="BN35" s="423"/>
      <c r="BO35" s="414"/>
      <c r="BP35" s="414"/>
      <c r="BQ35" s="415"/>
      <c r="BR35" s="423"/>
      <c r="BS35" s="414"/>
      <c r="BT35" s="414"/>
      <c r="BU35" s="415"/>
      <c r="BV35" s="423" t="s">
        <v>126</v>
      </c>
      <c r="BW35" s="414"/>
      <c r="BX35" s="414"/>
      <c r="BY35" s="414"/>
      <c r="BZ35" s="414"/>
      <c r="CA35" s="414"/>
      <c r="CB35" s="414"/>
      <c r="CC35" s="415"/>
      <c r="CD35" s="423" t="s">
        <v>146</v>
      </c>
      <c r="CE35" s="414"/>
      <c r="CF35" s="414"/>
      <c r="CG35" s="414"/>
      <c r="CH35" s="415"/>
      <c r="CI35" s="423"/>
      <c r="CJ35" s="414"/>
      <c r="CK35" s="414"/>
      <c r="CL35" s="423" t="s">
        <v>146</v>
      </c>
      <c r="CM35" s="414"/>
      <c r="CN35" s="414"/>
      <c r="CO35" s="414"/>
      <c r="CP35" s="415"/>
      <c r="CQ35" s="423"/>
      <c r="CR35" s="414"/>
      <c r="CS35" s="473"/>
      <c r="CT35" s="589" t="s">
        <v>138</v>
      </c>
      <c r="CU35" s="590"/>
      <c r="CV35" s="590"/>
      <c r="CW35" s="590"/>
      <c r="CX35" s="590"/>
      <c r="CY35" s="590"/>
      <c r="CZ35" s="591"/>
      <c r="DA35" s="629" t="s">
        <v>534</v>
      </c>
      <c r="DB35" s="414"/>
      <c r="DC35" s="414"/>
      <c r="DD35" s="414"/>
      <c r="DE35" s="414"/>
      <c r="DF35" s="414"/>
      <c r="DG35" s="630"/>
      <c r="DH35" s="490"/>
      <c r="DI35" s="420"/>
      <c r="DJ35" s="420"/>
      <c r="DK35" s="420"/>
      <c r="DL35" s="420"/>
      <c r="DM35" s="420"/>
      <c r="DN35" s="420"/>
      <c r="DO35" s="420"/>
      <c r="DP35" s="491"/>
    </row>
    <row r="36" spans="1:120" s="151" customFormat="1" ht="43.5" customHeight="1">
      <c r="B36" s="608"/>
      <c r="C36" s="609"/>
      <c r="D36" s="609"/>
      <c r="E36" s="609"/>
      <c r="F36" s="609"/>
      <c r="G36" s="609"/>
      <c r="H36" s="610"/>
      <c r="I36" s="529" t="s">
        <v>122</v>
      </c>
      <c r="J36" s="531" t="s">
        <v>516</v>
      </c>
      <c r="K36" s="532"/>
      <c r="L36" s="532"/>
      <c r="M36" s="532"/>
      <c r="N36" s="532"/>
      <c r="O36" s="532"/>
      <c r="P36" s="532"/>
      <c r="Q36" s="532"/>
      <c r="R36" s="532"/>
      <c r="S36" s="532"/>
      <c r="T36" s="532"/>
      <c r="U36" s="533"/>
      <c r="V36" s="536" t="s">
        <v>148</v>
      </c>
      <c r="W36" s="505"/>
      <c r="X36" s="505"/>
      <c r="Y36" s="505"/>
      <c r="Z36" s="505"/>
      <c r="AA36" s="505"/>
      <c r="AB36" s="505"/>
      <c r="AC36" s="506"/>
      <c r="AD36" s="538" t="s">
        <v>509</v>
      </c>
      <c r="AE36" s="501"/>
      <c r="AF36" s="501"/>
      <c r="AG36" s="501"/>
      <c r="AH36" s="501"/>
      <c r="AI36" s="501"/>
      <c r="AJ36" s="501"/>
      <c r="AK36" s="501"/>
      <c r="AL36" s="501"/>
      <c r="AM36" s="501"/>
      <c r="AN36" s="501"/>
      <c r="AO36" s="539"/>
      <c r="AP36" s="504" t="s">
        <v>149</v>
      </c>
      <c r="AQ36" s="505"/>
      <c r="AR36" s="505"/>
      <c r="AS36" s="505"/>
      <c r="AT36" s="505"/>
      <c r="AU36" s="505"/>
      <c r="AV36" s="505"/>
      <c r="AW36" s="506"/>
      <c r="AX36" s="503" t="s">
        <v>150</v>
      </c>
      <c r="AY36" s="503"/>
      <c r="AZ36" s="503"/>
      <c r="BA36" s="503"/>
      <c r="BB36" s="503"/>
      <c r="BC36" s="503"/>
      <c r="BD36" s="503"/>
      <c r="BE36" s="503"/>
      <c r="BF36" s="503"/>
      <c r="BG36" s="503"/>
      <c r="BH36" s="503"/>
      <c r="BI36" s="503"/>
      <c r="BJ36" s="504" t="s">
        <v>116</v>
      </c>
      <c r="BK36" s="505"/>
      <c r="BL36" s="505"/>
      <c r="BM36" s="506"/>
      <c r="BN36" s="504" t="s">
        <v>125</v>
      </c>
      <c r="BO36" s="505"/>
      <c r="BP36" s="505"/>
      <c r="BQ36" s="506"/>
      <c r="BR36" s="504" t="s">
        <v>69</v>
      </c>
      <c r="BS36" s="505"/>
      <c r="BT36" s="505"/>
      <c r="BU36" s="506"/>
      <c r="BV36" s="511" t="s">
        <v>152</v>
      </c>
      <c r="BW36" s="509"/>
      <c r="BX36" s="509"/>
      <c r="BY36" s="509"/>
      <c r="BZ36" s="509"/>
      <c r="CA36" s="509"/>
      <c r="CB36" s="509"/>
      <c r="CC36" s="512"/>
      <c r="CD36" s="620" t="s">
        <v>586</v>
      </c>
      <c r="CE36" s="621"/>
      <c r="CF36" s="621"/>
      <c r="CG36" s="621"/>
      <c r="CH36" s="622"/>
      <c r="CI36" s="504" t="s">
        <v>588</v>
      </c>
      <c r="CJ36" s="505"/>
      <c r="CK36" s="505"/>
      <c r="CL36" s="511" t="s">
        <v>589</v>
      </c>
      <c r="CM36" s="509"/>
      <c r="CN36" s="509"/>
      <c r="CO36" s="509"/>
      <c r="CP36" s="512"/>
      <c r="CQ36" s="504" t="s">
        <v>154</v>
      </c>
      <c r="CR36" s="505"/>
      <c r="CS36" s="507"/>
      <c r="CT36" s="508" t="s">
        <v>155</v>
      </c>
      <c r="CU36" s="509"/>
      <c r="CV36" s="509"/>
      <c r="CW36" s="509"/>
      <c r="CX36" s="509"/>
      <c r="CY36" s="509"/>
      <c r="CZ36" s="510"/>
      <c r="DA36" s="508" t="s">
        <v>534</v>
      </c>
      <c r="DB36" s="509"/>
      <c r="DC36" s="509"/>
      <c r="DD36" s="509"/>
      <c r="DE36" s="509"/>
      <c r="DF36" s="509"/>
      <c r="DG36" s="510"/>
      <c r="DH36" s="500" t="s">
        <v>157</v>
      </c>
      <c r="DI36" s="501"/>
      <c r="DJ36" s="501"/>
      <c r="DK36" s="501"/>
      <c r="DL36" s="501"/>
      <c r="DM36" s="501"/>
      <c r="DN36" s="501"/>
      <c r="DO36" s="501"/>
      <c r="DP36" s="502"/>
    </row>
    <row r="37" spans="1:120" s="151" customFormat="1" ht="43.5" customHeight="1" thickBot="1">
      <c r="B37" s="608"/>
      <c r="C37" s="609"/>
      <c r="D37" s="609"/>
      <c r="E37" s="609"/>
      <c r="F37" s="609"/>
      <c r="G37" s="609"/>
      <c r="H37" s="610"/>
      <c r="I37" s="403"/>
      <c r="J37" s="407"/>
      <c r="K37" s="408"/>
      <c r="L37" s="408"/>
      <c r="M37" s="408"/>
      <c r="N37" s="408"/>
      <c r="O37" s="408"/>
      <c r="P37" s="408"/>
      <c r="Q37" s="408"/>
      <c r="R37" s="408"/>
      <c r="S37" s="408"/>
      <c r="T37" s="408"/>
      <c r="U37" s="409"/>
      <c r="V37" s="413"/>
      <c r="W37" s="414"/>
      <c r="X37" s="414"/>
      <c r="Y37" s="414"/>
      <c r="Z37" s="414"/>
      <c r="AA37" s="414"/>
      <c r="AB37" s="414"/>
      <c r="AC37" s="415"/>
      <c r="AD37" s="419"/>
      <c r="AE37" s="420"/>
      <c r="AF37" s="420"/>
      <c r="AG37" s="420"/>
      <c r="AH37" s="420"/>
      <c r="AI37" s="420"/>
      <c r="AJ37" s="420"/>
      <c r="AK37" s="420"/>
      <c r="AL37" s="420"/>
      <c r="AM37" s="420"/>
      <c r="AN37" s="420"/>
      <c r="AO37" s="421"/>
      <c r="AP37" s="423"/>
      <c r="AQ37" s="414"/>
      <c r="AR37" s="414"/>
      <c r="AS37" s="414"/>
      <c r="AT37" s="414"/>
      <c r="AU37" s="414"/>
      <c r="AV37" s="414"/>
      <c r="AW37" s="415"/>
      <c r="AX37" s="492" t="s">
        <v>151</v>
      </c>
      <c r="AY37" s="493"/>
      <c r="AZ37" s="493"/>
      <c r="BA37" s="493"/>
      <c r="BB37" s="493"/>
      <c r="BC37" s="493"/>
      <c r="BD37" s="493"/>
      <c r="BE37" s="493"/>
      <c r="BF37" s="493"/>
      <c r="BG37" s="493"/>
      <c r="BH37" s="493"/>
      <c r="BI37" s="494"/>
      <c r="BJ37" s="423"/>
      <c r="BK37" s="414"/>
      <c r="BL37" s="414"/>
      <c r="BM37" s="415"/>
      <c r="BN37" s="423"/>
      <c r="BO37" s="414"/>
      <c r="BP37" s="414"/>
      <c r="BQ37" s="415"/>
      <c r="BR37" s="423"/>
      <c r="BS37" s="414"/>
      <c r="BT37" s="414"/>
      <c r="BU37" s="415"/>
      <c r="BV37" s="423" t="s">
        <v>152</v>
      </c>
      <c r="BW37" s="414"/>
      <c r="BX37" s="414"/>
      <c r="BY37" s="414"/>
      <c r="BZ37" s="414"/>
      <c r="CA37" s="414"/>
      <c r="CB37" s="414"/>
      <c r="CC37" s="415"/>
      <c r="CD37" s="423" t="s">
        <v>587</v>
      </c>
      <c r="CE37" s="414"/>
      <c r="CF37" s="414"/>
      <c r="CG37" s="414"/>
      <c r="CH37" s="415"/>
      <c r="CI37" s="423"/>
      <c r="CJ37" s="414"/>
      <c r="CK37" s="414"/>
      <c r="CL37" s="423" t="s">
        <v>590</v>
      </c>
      <c r="CM37" s="414"/>
      <c r="CN37" s="414"/>
      <c r="CO37" s="414"/>
      <c r="CP37" s="415"/>
      <c r="CQ37" s="423"/>
      <c r="CR37" s="414"/>
      <c r="CS37" s="473"/>
      <c r="CT37" s="589" t="s">
        <v>156</v>
      </c>
      <c r="CU37" s="590"/>
      <c r="CV37" s="590"/>
      <c r="CW37" s="590"/>
      <c r="CX37" s="590"/>
      <c r="CY37" s="590"/>
      <c r="CZ37" s="591"/>
      <c r="DA37" s="592" t="s">
        <v>534</v>
      </c>
      <c r="DB37" s="590"/>
      <c r="DC37" s="590"/>
      <c r="DD37" s="590"/>
      <c r="DE37" s="590"/>
      <c r="DF37" s="590"/>
      <c r="DG37" s="591"/>
      <c r="DH37" s="490"/>
      <c r="DI37" s="420"/>
      <c r="DJ37" s="420"/>
      <c r="DK37" s="420"/>
      <c r="DL37" s="420"/>
      <c r="DM37" s="420"/>
      <c r="DN37" s="420"/>
      <c r="DO37" s="420"/>
      <c r="DP37" s="491"/>
    </row>
    <row r="38" spans="1:120" s="151" customFormat="1" ht="43.5" customHeight="1">
      <c r="B38" s="608"/>
      <c r="C38" s="609"/>
      <c r="D38" s="609"/>
      <c r="E38" s="609"/>
      <c r="F38" s="609"/>
      <c r="G38" s="609"/>
      <c r="H38" s="610"/>
      <c r="I38" s="614" t="s">
        <v>45</v>
      </c>
      <c r="J38" s="519" t="s">
        <v>517</v>
      </c>
      <c r="K38" s="520"/>
      <c r="L38" s="520"/>
      <c r="M38" s="520"/>
      <c r="N38" s="520"/>
      <c r="O38" s="520"/>
      <c r="P38" s="520"/>
      <c r="Q38" s="520"/>
      <c r="R38" s="520"/>
      <c r="S38" s="520"/>
      <c r="T38" s="520"/>
      <c r="U38" s="540"/>
      <c r="V38" s="597" t="s">
        <v>158</v>
      </c>
      <c r="W38" s="520"/>
      <c r="X38" s="520"/>
      <c r="Y38" s="520"/>
      <c r="Z38" s="520"/>
      <c r="AA38" s="520"/>
      <c r="AB38" s="520"/>
      <c r="AC38" s="521"/>
      <c r="AD38" s="523" t="s">
        <v>510</v>
      </c>
      <c r="AE38" s="524"/>
      <c r="AF38" s="524"/>
      <c r="AG38" s="524"/>
      <c r="AH38" s="524"/>
      <c r="AI38" s="524"/>
      <c r="AJ38" s="524"/>
      <c r="AK38" s="524"/>
      <c r="AL38" s="524"/>
      <c r="AM38" s="524"/>
      <c r="AN38" s="524"/>
      <c r="AO38" s="525"/>
      <c r="AP38" s="519" t="s">
        <v>159</v>
      </c>
      <c r="AQ38" s="520"/>
      <c r="AR38" s="520"/>
      <c r="AS38" s="520"/>
      <c r="AT38" s="520"/>
      <c r="AU38" s="520"/>
      <c r="AV38" s="520"/>
      <c r="AW38" s="521"/>
      <c r="AX38" s="616" t="s">
        <v>518</v>
      </c>
      <c r="AY38" s="616"/>
      <c r="AZ38" s="616"/>
      <c r="BA38" s="616"/>
      <c r="BB38" s="616"/>
      <c r="BC38" s="616"/>
      <c r="BD38" s="616"/>
      <c r="BE38" s="616"/>
      <c r="BF38" s="616"/>
      <c r="BG38" s="616"/>
      <c r="BH38" s="616"/>
      <c r="BI38" s="616"/>
      <c r="BJ38" s="426" t="s">
        <v>116</v>
      </c>
      <c r="BK38" s="477"/>
      <c r="BL38" s="477"/>
      <c r="BM38" s="478"/>
      <c r="BN38" s="426" t="s">
        <v>117</v>
      </c>
      <c r="BO38" s="482"/>
      <c r="BP38" s="482"/>
      <c r="BQ38" s="483"/>
      <c r="BR38" s="426" t="s">
        <v>69</v>
      </c>
      <c r="BS38" s="427"/>
      <c r="BT38" s="427"/>
      <c r="BU38" s="487"/>
      <c r="BV38" s="637" t="s">
        <v>118</v>
      </c>
      <c r="BW38" s="632"/>
      <c r="BX38" s="632"/>
      <c r="BY38" s="632"/>
      <c r="BZ38" s="632"/>
      <c r="CA38" s="632"/>
      <c r="CB38" s="632"/>
      <c r="CC38" s="638"/>
      <c r="CD38" s="516">
        <v>18090018</v>
      </c>
      <c r="CE38" s="517"/>
      <c r="CF38" s="517"/>
      <c r="CG38" s="517"/>
      <c r="CH38" s="518"/>
      <c r="CI38" s="519" t="s">
        <v>591</v>
      </c>
      <c r="CJ38" s="520"/>
      <c r="CK38" s="521"/>
      <c r="CL38" s="516" t="s">
        <v>645</v>
      </c>
      <c r="CM38" s="517"/>
      <c r="CN38" s="517"/>
      <c r="CO38" s="517"/>
      <c r="CP38" s="518"/>
      <c r="CQ38" s="519" t="s">
        <v>119</v>
      </c>
      <c r="CR38" s="520"/>
      <c r="CS38" s="540"/>
      <c r="CT38" s="631" t="s">
        <v>164</v>
      </c>
      <c r="CU38" s="632"/>
      <c r="CV38" s="632"/>
      <c r="CW38" s="632"/>
      <c r="CX38" s="632"/>
      <c r="CY38" s="632"/>
      <c r="CZ38" s="633"/>
      <c r="DA38" s="631" t="s">
        <v>534</v>
      </c>
      <c r="DB38" s="632"/>
      <c r="DC38" s="632"/>
      <c r="DD38" s="632"/>
      <c r="DE38" s="632"/>
      <c r="DF38" s="632"/>
      <c r="DG38" s="633"/>
      <c r="DH38" s="438" t="s">
        <v>166</v>
      </c>
      <c r="DI38" s="439"/>
      <c r="DJ38" s="439"/>
      <c r="DK38" s="439"/>
      <c r="DL38" s="439"/>
      <c r="DM38" s="439"/>
      <c r="DN38" s="439"/>
      <c r="DO38" s="439"/>
      <c r="DP38" s="440"/>
    </row>
    <row r="39" spans="1:120" s="151" customFormat="1" ht="43.5" customHeight="1">
      <c r="B39" s="608"/>
      <c r="C39" s="609"/>
      <c r="D39" s="609"/>
      <c r="E39" s="609"/>
      <c r="F39" s="609"/>
      <c r="G39" s="609"/>
      <c r="H39" s="610"/>
      <c r="I39" s="615"/>
      <c r="J39" s="429"/>
      <c r="K39" s="430"/>
      <c r="L39" s="430"/>
      <c r="M39" s="430"/>
      <c r="N39" s="430"/>
      <c r="O39" s="430"/>
      <c r="P39" s="430"/>
      <c r="Q39" s="430"/>
      <c r="R39" s="430"/>
      <c r="S39" s="430"/>
      <c r="T39" s="430"/>
      <c r="U39" s="431"/>
      <c r="V39" s="596"/>
      <c r="W39" s="430"/>
      <c r="X39" s="430"/>
      <c r="Y39" s="430"/>
      <c r="Z39" s="430"/>
      <c r="AA39" s="430"/>
      <c r="AB39" s="430"/>
      <c r="AC39" s="522"/>
      <c r="AD39" s="526"/>
      <c r="AE39" s="527"/>
      <c r="AF39" s="527"/>
      <c r="AG39" s="527"/>
      <c r="AH39" s="527"/>
      <c r="AI39" s="527"/>
      <c r="AJ39" s="527"/>
      <c r="AK39" s="527"/>
      <c r="AL39" s="527"/>
      <c r="AM39" s="527"/>
      <c r="AN39" s="527"/>
      <c r="AO39" s="528"/>
      <c r="AP39" s="429"/>
      <c r="AQ39" s="430"/>
      <c r="AR39" s="430"/>
      <c r="AS39" s="430"/>
      <c r="AT39" s="430"/>
      <c r="AU39" s="430"/>
      <c r="AV39" s="430"/>
      <c r="AW39" s="522"/>
      <c r="AX39" s="617" t="s">
        <v>519</v>
      </c>
      <c r="AY39" s="618"/>
      <c r="AZ39" s="618"/>
      <c r="BA39" s="618"/>
      <c r="BB39" s="618"/>
      <c r="BC39" s="618"/>
      <c r="BD39" s="618"/>
      <c r="BE39" s="618"/>
      <c r="BF39" s="618"/>
      <c r="BG39" s="618"/>
      <c r="BH39" s="618"/>
      <c r="BI39" s="619"/>
      <c r="BJ39" s="479"/>
      <c r="BK39" s="480"/>
      <c r="BL39" s="480"/>
      <c r="BM39" s="481"/>
      <c r="BN39" s="484"/>
      <c r="BO39" s="485"/>
      <c r="BP39" s="485"/>
      <c r="BQ39" s="486"/>
      <c r="BR39" s="479"/>
      <c r="BS39" s="480"/>
      <c r="BT39" s="480"/>
      <c r="BU39" s="481"/>
      <c r="BV39" s="429" t="s">
        <v>118</v>
      </c>
      <c r="BW39" s="430"/>
      <c r="BX39" s="430"/>
      <c r="BY39" s="430"/>
      <c r="BZ39" s="430"/>
      <c r="CA39" s="430"/>
      <c r="CB39" s="430"/>
      <c r="CC39" s="522"/>
      <c r="CD39" s="634">
        <v>32000000</v>
      </c>
      <c r="CE39" s="635"/>
      <c r="CF39" s="635"/>
      <c r="CG39" s="635"/>
      <c r="CH39" s="636"/>
      <c r="CI39" s="429"/>
      <c r="CJ39" s="430"/>
      <c r="CK39" s="522"/>
      <c r="CL39" s="513">
        <v>84460000</v>
      </c>
      <c r="CM39" s="514"/>
      <c r="CN39" s="514"/>
      <c r="CO39" s="514"/>
      <c r="CP39" s="515"/>
      <c r="CQ39" s="429"/>
      <c r="CR39" s="430"/>
      <c r="CS39" s="431"/>
      <c r="CT39" s="585" t="s">
        <v>165</v>
      </c>
      <c r="CU39" s="586"/>
      <c r="CV39" s="586"/>
      <c r="CW39" s="586"/>
      <c r="CX39" s="586"/>
      <c r="CY39" s="586"/>
      <c r="CZ39" s="587"/>
      <c r="DA39" s="588" t="s">
        <v>534</v>
      </c>
      <c r="DB39" s="586"/>
      <c r="DC39" s="586"/>
      <c r="DD39" s="586"/>
      <c r="DE39" s="586"/>
      <c r="DF39" s="586"/>
      <c r="DG39" s="587"/>
      <c r="DH39" s="438"/>
      <c r="DI39" s="439"/>
      <c r="DJ39" s="439"/>
      <c r="DK39" s="439"/>
      <c r="DL39" s="439"/>
      <c r="DM39" s="439"/>
      <c r="DN39" s="439"/>
      <c r="DO39" s="439"/>
      <c r="DP39" s="440"/>
    </row>
    <row r="40" spans="1:120" s="151" customFormat="1" ht="43.5" customHeight="1">
      <c r="B40" s="608"/>
      <c r="C40" s="609"/>
      <c r="D40" s="609"/>
      <c r="E40" s="609"/>
      <c r="F40" s="609"/>
      <c r="G40" s="609"/>
      <c r="H40" s="610"/>
      <c r="I40" s="402" t="s">
        <v>48</v>
      </c>
      <c r="J40" s="404" t="s">
        <v>520</v>
      </c>
      <c r="K40" s="405"/>
      <c r="L40" s="405"/>
      <c r="M40" s="405"/>
      <c r="N40" s="405"/>
      <c r="O40" s="405"/>
      <c r="P40" s="405"/>
      <c r="Q40" s="405"/>
      <c r="R40" s="405"/>
      <c r="S40" s="405"/>
      <c r="T40" s="405"/>
      <c r="U40" s="406"/>
      <c r="V40" s="410" t="s">
        <v>167</v>
      </c>
      <c r="W40" s="411"/>
      <c r="X40" s="411"/>
      <c r="Y40" s="411"/>
      <c r="Z40" s="411"/>
      <c r="AA40" s="411"/>
      <c r="AB40" s="411"/>
      <c r="AC40" s="412"/>
      <c r="AD40" s="416" t="s">
        <v>511</v>
      </c>
      <c r="AE40" s="417"/>
      <c r="AF40" s="417"/>
      <c r="AG40" s="417"/>
      <c r="AH40" s="417"/>
      <c r="AI40" s="417"/>
      <c r="AJ40" s="417"/>
      <c r="AK40" s="417"/>
      <c r="AL40" s="417"/>
      <c r="AM40" s="417"/>
      <c r="AN40" s="417"/>
      <c r="AO40" s="418"/>
      <c r="AP40" s="422" t="s">
        <v>168</v>
      </c>
      <c r="AQ40" s="411"/>
      <c r="AR40" s="411"/>
      <c r="AS40" s="411"/>
      <c r="AT40" s="411"/>
      <c r="AU40" s="411"/>
      <c r="AV40" s="411"/>
      <c r="AW40" s="412"/>
      <c r="AX40" s="541" t="s">
        <v>169</v>
      </c>
      <c r="AY40" s="542"/>
      <c r="AZ40" s="542"/>
      <c r="BA40" s="542"/>
      <c r="BB40" s="542"/>
      <c r="BC40" s="542"/>
      <c r="BD40" s="542"/>
      <c r="BE40" s="542"/>
      <c r="BF40" s="542"/>
      <c r="BG40" s="542"/>
      <c r="BH40" s="542"/>
      <c r="BI40" s="543"/>
      <c r="BJ40" s="422" t="s">
        <v>116</v>
      </c>
      <c r="BK40" s="411"/>
      <c r="BL40" s="411"/>
      <c r="BM40" s="412"/>
      <c r="BN40" s="422" t="s">
        <v>125</v>
      </c>
      <c r="BO40" s="411"/>
      <c r="BP40" s="411"/>
      <c r="BQ40" s="412"/>
      <c r="BR40" s="422" t="s">
        <v>69</v>
      </c>
      <c r="BS40" s="411"/>
      <c r="BT40" s="411"/>
      <c r="BU40" s="412"/>
      <c r="BV40" s="495" t="s">
        <v>118</v>
      </c>
      <c r="BW40" s="475"/>
      <c r="BX40" s="475"/>
      <c r="BY40" s="475"/>
      <c r="BZ40" s="475"/>
      <c r="CA40" s="475"/>
      <c r="CB40" s="475"/>
      <c r="CC40" s="496"/>
      <c r="CD40" s="495" t="s">
        <v>592</v>
      </c>
      <c r="CE40" s="475"/>
      <c r="CF40" s="475"/>
      <c r="CG40" s="475"/>
      <c r="CH40" s="496"/>
      <c r="CI40" s="422" t="s">
        <v>594</v>
      </c>
      <c r="CJ40" s="411"/>
      <c r="CK40" s="411"/>
      <c r="CL40" s="495" t="s">
        <v>595</v>
      </c>
      <c r="CM40" s="475"/>
      <c r="CN40" s="475"/>
      <c r="CO40" s="475"/>
      <c r="CP40" s="496"/>
      <c r="CQ40" s="422" t="s">
        <v>597</v>
      </c>
      <c r="CR40" s="411"/>
      <c r="CS40" s="472"/>
      <c r="CT40" s="639" t="s">
        <v>165</v>
      </c>
      <c r="CU40" s="640"/>
      <c r="CV40" s="640"/>
      <c r="CW40" s="640"/>
      <c r="CX40" s="640"/>
      <c r="CY40" s="640"/>
      <c r="CZ40" s="641"/>
      <c r="DA40" s="474" t="s">
        <v>534</v>
      </c>
      <c r="DB40" s="475"/>
      <c r="DC40" s="475"/>
      <c r="DD40" s="475"/>
      <c r="DE40" s="475"/>
      <c r="DF40" s="475"/>
      <c r="DG40" s="476"/>
      <c r="DH40" s="488" t="s">
        <v>171</v>
      </c>
      <c r="DI40" s="417"/>
      <c r="DJ40" s="417"/>
      <c r="DK40" s="417"/>
      <c r="DL40" s="417"/>
      <c r="DM40" s="417"/>
      <c r="DN40" s="417"/>
      <c r="DO40" s="417"/>
      <c r="DP40" s="489"/>
    </row>
    <row r="41" spans="1:120" s="151" customFormat="1" ht="43.5" customHeight="1">
      <c r="B41" s="608"/>
      <c r="C41" s="609"/>
      <c r="D41" s="609"/>
      <c r="E41" s="609"/>
      <c r="F41" s="609"/>
      <c r="G41" s="609"/>
      <c r="H41" s="610"/>
      <c r="I41" s="403"/>
      <c r="J41" s="407"/>
      <c r="K41" s="408"/>
      <c r="L41" s="408"/>
      <c r="M41" s="408"/>
      <c r="N41" s="408"/>
      <c r="O41" s="408"/>
      <c r="P41" s="408"/>
      <c r="Q41" s="408"/>
      <c r="R41" s="408"/>
      <c r="S41" s="408"/>
      <c r="T41" s="408"/>
      <c r="U41" s="409"/>
      <c r="V41" s="413"/>
      <c r="W41" s="414"/>
      <c r="X41" s="414"/>
      <c r="Y41" s="414"/>
      <c r="Z41" s="414"/>
      <c r="AA41" s="414"/>
      <c r="AB41" s="414"/>
      <c r="AC41" s="415"/>
      <c r="AD41" s="419"/>
      <c r="AE41" s="420"/>
      <c r="AF41" s="420"/>
      <c r="AG41" s="420"/>
      <c r="AH41" s="420"/>
      <c r="AI41" s="420"/>
      <c r="AJ41" s="420"/>
      <c r="AK41" s="420"/>
      <c r="AL41" s="420"/>
      <c r="AM41" s="420"/>
      <c r="AN41" s="420"/>
      <c r="AO41" s="421"/>
      <c r="AP41" s="423"/>
      <c r="AQ41" s="414"/>
      <c r="AR41" s="414"/>
      <c r="AS41" s="414"/>
      <c r="AT41" s="414"/>
      <c r="AU41" s="414"/>
      <c r="AV41" s="414"/>
      <c r="AW41" s="415"/>
      <c r="AX41" s="492" t="s">
        <v>170</v>
      </c>
      <c r="AY41" s="493"/>
      <c r="AZ41" s="493"/>
      <c r="BA41" s="493"/>
      <c r="BB41" s="493"/>
      <c r="BC41" s="493"/>
      <c r="BD41" s="493"/>
      <c r="BE41" s="493"/>
      <c r="BF41" s="493"/>
      <c r="BG41" s="493"/>
      <c r="BH41" s="493"/>
      <c r="BI41" s="494"/>
      <c r="BJ41" s="423"/>
      <c r="BK41" s="414"/>
      <c r="BL41" s="414"/>
      <c r="BM41" s="415"/>
      <c r="BN41" s="423"/>
      <c r="BO41" s="414"/>
      <c r="BP41" s="414"/>
      <c r="BQ41" s="415"/>
      <c r="BR41" s="423"/>
      <c r="BS41" s="414"/>
      <c r="BT41" s="414"/>
      <c r="BU41" s="415"/>
      <c r="BV41" s="423" t="s">
        <v>118</v>
      </c>
      <c r="BW41" s="414"/>
      <c r="BX41" s="414"/>
      <c r="BY41" s="414"/>
      <c r="BZ41" s="414"/>
      <c r="CA41" s="414"/>
      <c r="CB41" s="414"/>
      <c r="CC41" s="415"/>
      <c r="CD41" s="423" t="s">
        <v>593</v>
      </c>
      <c r="CE41" s="414"/>
      <c r="CF41" s="414"/>
      <c r="CG41" s="414"/>
      <c r="CH41" s="415"/>
      <c r="CI41" s="423"/>
      <c r="CJ41" s="414"/>
      <c r="CK41" s="414"/>
      <c r="CL41" s="423" t="s">
        <v>596</v>
      </c>
      <c r="CM41" s="414"/>
      <c r="CN41" s="414"/>
      <c r="CO41" s="414"/>
      <c r="CP41" s="415"/>
      <c r="CQ41" s="423"/>
      <c r="CR41" s="414"/>
      <c r="CS41" s="473"/>
      <c r="CT41" s="642" t="s">
        <v>165</v>
      </c>
      <c r="CU41" s="643"/>
      <c r="CV41" s="643"/>
      <c r="CW41" s="643"/>
      <c r="CX41" s="643"/>
      <c r="CY41" s="643"/>
      <c r="CZ41" s="644"/>
      <c r="DA41" s="592" t="s">
        <v>534</v>
      </c>
      <c r="DB41" s="590"/>
      <c r="DC41" s="590"/>
      <c r="DD41" s="590"/>
      <c r="DE41" s="590"/>
      <c r="DF41" s="590"/>
      <c r="DG41" s="591"/>
      <c r="DH41" s="490"/>
      <c r="DI41" s="420"/>
      <c r="DJ41" s="420"/>
      <c r="DK41" s="420"/>
      <c r="DL41" s="420"/>
      <c r="DM41" s="420"/>
      <c r="DN41" s="420"/>
      <c r="DO41" s="420"/>
      <c r="DP41" s="491"/>
    </row>
    <row r="42" spans="1:120" s="151" customFormat="1" ht="43.5" customHeight="1">
      <c r="B42" s="608"/>
      <c r="C42" s="609"/>
      <c r="D42" s="609"/>
      <c r="E42" s="609"/>
      <c r="F42" s="609"/>
      <c r="G42" s="609"/>
      <c r="H42" s="610"/>
      <c r="I42" s="529" t="s">
        <v>502</v>
      </c>
      <c r="J42" s="531" t="s">
        <v>521</v>
      </c>
      <c r="K42" s="532"/>
      <c r="L42" s="532"/>
      <c r="M42" s="532"/>
      <c r="N42" s="532"/>
      <c r="O42" s="532"/>
      <c r="P42" s="532"/>
      <c r="Q42" s="532"/>
      <c r="R42" s="532"/>
      <c r="S42" s="532"/>
      <c r="T42" s="532"/>
      <c r="U42" s="533"/>
      <c r="V42" s="536" t="s">
        <v>522</v>
      </c>
      <c r="W42" s="505"/>
      <c r="X42" s="505"/>
      <c r="Y42" s="505"/>
      <c r="Z42" s="505"/>
      <c r="AA42" s="505"/>
      <c r="AB42" s="505"/>
      <c r="AC42" s="506"/>
      <c r="AD42" s="538" t="s">
        <v>523</v>
      </c>
      <c r="AE42" s="501"/>
      <c r="AF42" s="501"/>
      <c r="AG42" s="501"/>
      <c r="AH42" s="501"/>
      <c r="AI42" s="501"/>
      <c r="AJ42" s="501"/>
      <c r="AK42" s="501"/>
      <c r="AL42" s="501"/>
      <c r="AM42" s="501"/>
      <c r="AN42" s="501"/>
      <c r="AO42" s="539"/>
      <c r="AP42" s="504" t="s">
        <v>524</v>
      </c>
      <c r="AQ42" s="505"/>
      <c r="AR42" s="505"/>
      <c r="AS42" s="505"/>
      <c r="AT42" s="505"/>
      <c r="AU42" s="505"/>
      <c r="AV42" s="505"/>
      <c r="AW42" s="506"/>
      <c r="AX42" s="343" t="s">
        <v>525</v>
      </c>
      <c r="AY42" s="344"/>
      <c r="AZ42" s="344"/>
      <c r="BA42" s="344"/>
      <c r="BB42" s="344"/>
      <c r="BC42" s="344"/>
      <c r="BD42" s="344"/>
      <c r="BE42" s="344"/>
      <c r="BF42" s="344"/>
      <c r="BG42" s="344"/>
      <c r="BH42" s="344"/>
      <c r="BI42" s="345"/>
      <c r="BJ42" s="504" t="s">
        <v>116</v>
      </c>
      <c r="BK42" s="505"/>
      <c r="BL42" s="505"/>
      <c r="BM42" s="506"/>
      <c r="BN42" s="504" t="s">
        <v>68</v>
      </c>
      <c r="BO42" s="505"/>
      <c r="BP42" s="505"/>
      <c r="BQ42" s="506"/>
      <c r="BR42" s="504" t="s">
        <v>69</v>
      </c>
      <c r="BS42" s="505"/>
      <c r="BT42" s="505"/>
      <c r="BU42" s="506"/>
      <c r="BV42" s="511" t="s">
        <v>527</v>
      </c>
      <c r="BW42" s="509"/>
      <c r="BX42" s="509"/>
      <c r="BY42" s="509"/>
      <c r="BZ42" s="509"/>
      <c r="CA42" s="509"/>
      <c r="CB42" s="509"/>
      <c r="CC42" s="512"/>
      <c r="CD42" s="511" t="s">
        <v>598</v>
      </c>
      <c r="CE42" s="509"/>
      <c r="CF42" s="509"/>
      <c r="CG42" s="509"/>
      <c r="CH42" s="512"/>
      <c r="CI42" s="504" t="s">
        <v>599</v>
      </c>
      <c r="CJ42" s="505"/>
      <c r="CK42" s="505"/>
      <c r="CL42" s="547" t="s">
        <v>644</v>
      </c>
      <c r="CM42" s="548"/>
      <c r="CN42" s="548"/>
      <c r="CO42" s="548"/>
      <c r="CP42" s="549"/>
      <c r="CQ42" s="504" t="s">
        <v>119</v>
      </c>
      <c r="CR42" s="505"/>
      <c r="CS42" s="507"/>
      <c r="CT42" s="623" t="s">
        <v>165</v>
      </c>
      <c r="CU42" s="624"/>
      <c r="CV42" s="624"/>
      <c r="CW42" s="624"/>
      <c r="CX42" s="624"/>
      <c r="CY42" s="624"/>
      <c r="CZ42" s="625"/>
      <c r="DA42" s="508" t="s">
        <v>534</v>
      </c>
      <c r="DB42" s="509"/>
      <c r="DC42" s="509"/>
      <c r="DD42" s="509"/>
      <c r="DE42" s="509"/>
      <c r="DF42" s="509"/>
      <c r="DG42" s="510"/>
      <c r="DH42" s="500" t="s">
        <v>166</v>
      </c>
      <c r="DI42" s="501"/>
      <c r="DJ42" s="501"/>
      <c r="DK42" s="501"/>
      <c r="DL42" s="501"/>
      <c r="DM42" s="501"/>
      <c r="DN42" s="501"/>
      <c r="DO42" s="501"/>
      <c r="DP42" s="502"/>
    </row>
    <row r="43" spans="1:120" s="151" customFormat="1" ht="43.5" customHeight="1" thickBot="1">
      <c r="B43" s="611"/>
      <c r="C43" s="612"/>
      <c r="D43" s="612"/>
      <c r="E43" s="612"/>
      <c r="F43" s="612"/>
      <c r="G43" s="612"/>
      <c r="H43" s="613"/>
      <c r="I43" s="530"/>
      <c r="J43" s="534"/>
      <c r="K43" s="365"/>
      <c r="L43" s="365"/>
      <c r="M43" s="365"/>
      <c r="N43" s="365"/>
      <c r="O43" s="365"/>
      <c r="P43" s="365"/>
      <c r="Q43" s="365"/>
      <c r="R43" s="365"/>
      <c r="S43" s="365"/>
      <c r="T43" s="365"/>
      <c r="U43" s="535"/>
      <c r="V43" s="537"/>
      <c r="W43" s="335"/>
      <c r="X43" s="335"/>
      <c r="Y43" s="335"/>
      <c r="Z43" s="335"/>
      <c r="AA43" s="335"/>
      <c r="AB43" s="335"/>
      <c r="AC43" s="374"/>
      <c r="AD43" s="370"/>
      <c r="AE43" s="371"/>
      <c r="AF43" s="371"/>
      <c r="AG43" s="371"/>
      <c r="AH43" s="371"/>
      <c r="AI43" s="371"/>
      <c r="AJ43" s="371"/>
      <c r="AK43" s="371"/>
      <c r="AL43" s="371"/>
      <c r="AM43" s="371"/>
      <c r="AN43" s="371"/>
      <c r="AO43" s="372"/>
      <c r="AP43" s="334"/>
      <c r="AQ43" s="335"/>
      <c r="AR43" s="335"/>
      <c r="AS43" s="335"/>
      <c r="AT43" s="335"/>
      <c r="AU43" s="335"/>
      <c r="AV43" s="335"/>
      <c r="AW43" s="374"/>
      <c r="AX43" s="544" t="s">
        <v>526</v>
      </c>
      <c r="AY43" s="545"/>
      <c r="AZ43" s="545"/>
      <c r="BA43" s="545"/>
      <c r="BB43" s="545"/>
      <c r="BC43" s="545"/>
      <c r="BD43" s="545"/>
      <c r="BE43" s="545"/>
      <c r="BF43" s="545"/>
      <c r="BG43" s="545"/>
      <c r="BH43" s="545"/>
      <c r="BI43" s="546"/>
      <c r="BJ43" s="334"/>
      <c r="BK43" s="335"/>
      <c r="BL43" s="335"/>
      <c r="BM43" s="374"/>
      <c r="BN43" s="334"/>
      <c r="BO43" s="335"/>
      <c r="BP43" s="335"/>
      <c r="BQ43" s="374"/>
      <c r="BR43" s="334"/>
      <c r="BS43" s="335"/>
      <c r="BT43" s="335"/>
      <c r="BU43" s="374"/>
      <c r="BV43" s="334" t="s">
        <v>527</v>
      </c>
      <c r="BW43" s="335"/>
      <c r="BX43" s="335"/>
      <c r="BY43" s="335"/>
      <c r="BZ43" s="335"/>
      <c r="CA43" s="335"/>
      <c r="CB43" s="335"/>
      <c r="CC43" s="374"/>
      <c r="CD43" s="334" t="s">
        <v>560</v>
      </c>
      <c r="CE43" s="335"/>
      <c r="CF43" s="335"/>
      <c r="CG43" s="335"/>
      <c r="CH43" s="374"/>
      <c r="CI43" s="334"/>
      <c r="CJ43" s="335"/>
      <c r="CK43" s="335"/>
      <c r="CL43" s="534" t="s">
        <v>644</v>
      </c>
      <c r="CM43" s="365"/>
      <c r="CN43" s="365"/>
      <c r="CO43" s="365"/>
      <c r="CP43" s="366"/>
      <c r="CQ43" s="334"/>
      <c r="CR43" s="335"/>
      <c r="CS43" s="336"/>
      <c r="CT43" s="580" t="s">
        <v>165</v>
      </c>
      <c r="CU43" s="581"/>
      <c r="CV43" s="581"/>
      <c r="CW43" s="581"/>
      <c r="CX43" s="581"/>
      <c r="CY43" s="581"/>
      <c r="CZ43" s="582"/>
      <c r="DA43" s="583" t="s">
        <v>534</v>
      </c>
      <c r="DB43" s="347"/>
      <c r="DC43" s="347"/>
      <c r="DD43" s="347"/>
      <c r="DE43" s="347"/>
      <c r="DF43" s="347"/>
      <c r="DG43" s="584"/>
      <c r="DH43" s="455"/>
      <c r="DI43" s="371"/>
      <c r="DJ43" s="371"/>
      <c r="DK43" s="371"/>
      <c r="DL43" s="371"/>
      <c r="DM43" s="371"/>
      <c r="DN43" s="371"/>
      <c r="DO43" s="371"/>
      <c r="DP43" s="456"/>
    </row>
    <row r="44" spans="1:120">
      <c r="B44" s="2"/>
      <c r="C44" s="2"/>
      <c r="D44" s="2"/>
      <c r="E44" s="2"/>
      <c r="F44" s="2"/>
      <c r="G44" s="2"/>
      <c r="H44" s="2"/>
    </row>
    <row r="45" spans="1:120">
      <c r="B45" s="2"/>
      <c r="C45" s="2"/>
      <c r="D45" s="2"/>
      <c r="E45" s="2"/>
      <c r="F45" s="2"/>
      <c r="G45" s="2"/>
      <c r="H45" s="2"/>
    </row>
    <row r="46" spans="1:120" customFormat="1" ht="27" customHeight="1">
      <c r="B46" s="296" t="s">
        <v>60</v>
      </c>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8"/>
    </row>
    <row r="47" spans="1:120" customFormat="1" ht="47.25" customHeight="1">
      <c r="B47" s="91"/>
      <c r="C47" s="91"/>
      <c r="D47" s="91"/>
      <c r="E47" s="91"/>
      <c r="F47" s="66"/>
      <c r="G47" s="66"/>
      <c r="H47" s="295"/>
      <c r="I47" s="295"/>
      <c r="J47" s="295"/>
      <c r="K47" s="295"/>
      <c r="L47" s="91"/>
      <c r="M47" s="66"/>
      <c r="N47" s="66"/>
      <c r="O47" s="295"/>
      <c r="P47" s="295"/>
      <c r="Q47" s="295"/>
      <c r="R47" s="295"/>
      <c r="S47" s="66"/>
      <c r="T47" s="66"/>
      <c r="U47" s="295"/>
      <c r="V47" s="295"/>
      <c r="W47" s="295"/>
      <c r="X47" s="295"/>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1"/>
      <c r="BO47" s="1"/>
      <c r="BP47" s="1"/>
      <c r="BQ47" s="1"/>
      <c r="BR47" s="1"/>
      <c r="BS47" s="1"/>
      <c r="BT47" s="1"/>
      <c r="BU47" s="1"/>
      <c r="BV47" s="1"/>
      <c r="BW47" s="1"/>
      <c r="BX47" s="1"/>
      <c r="BY47" s="1"/>
      <c r="BZ47" s="1"/>
      <c r="CA47" s="1"/>
      <c r="CB47" s="1"/>
      <c r="CC47" s="1"/>
      <c r="CD47" s="1"/>
      <c r="CE47" s="1"/>
      <c r="CF47" s="1"/>
      <c r="CG47" s="1"/>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row>
    <row r="48" spans="1:120" customFormat="1" ht="39.75" customHeight="1">
      <c r="A48" s="90"/>
      <c r="B48" s="9"/>
      <c r="C48" s="299" t="s">
        <v>61</v>
      </c>
      <c r="D48" s="300"/>
      <c r="E48" s="300"/>
      <c r="F48" s="300"/>
      <c r="G48" s="300"/>
      <c r="H48" s="300"/>
      <c r="I48" s="300"/>
      <c r="J48" s="300"/>
      <c r="K48" s="300"/>
      <c r="L48" s="300"/>
      <c r="M48" s="300"/>
      <c r="N48" s="300"/>
      <c r="O48" s="300"/>
      <c r="P48" s="300"/>
      <c r="Q48" s="300"/>
      <c r="R48" s="300"/>
      <c r="S48" s="300"/>
      <c r="T48" s="300"/>
      <c r="U48" s="300"/>
      <c r="V48" s="300"/>
      <c r="W48" s="9"/>
      <c r="X48" s="9"/>
      <c r="Y48" s="66"/>
      <c r="Z48" s="66"/>
      <c r="AA48" s="66"/>
      <c r="AB48" s="66"/>
      <c r="AC48" s="66"/>
      <c r="AD48" s="66"/>
      <c r="AE48" s="66"/>
      <c r="AF48" s="66"/>
      <c r="AG48" s="66"/>
      <c r="AH48" s="300" t="s">
        <v>58</v>
      </c>
      <c r="AI48" s="300"/>
      <c r="AJ48" s="300"/>
      <c r="AK48" s="300"/>
      <c r="AL48" s="300"/>
      <c r="AM48" s="300"/>
      <c r="AN48" s="300"/>
      <c r="AO48" s="300"/>
      <c r="AP48" s="300"/>
      <c r="AQ48" s="300"/>
      <c r="AR48" s="300"/>
      <c r="AS48" s="300"/>
      <c r="AT48" s="300"/>
      <c r="AU48" s="300"/>
      <c r="AV48" s="300"/>
      <c r="AW48" s="300"/>
      <c r="AX48" s="300"/>
      <c r="AY48" s="300"/>
      <c r="AZ48" s="300"/>
      <c r="BA48" s="300"/>
      <c r="BB48" s="1"/>
      <c r="BC48" s="1"/>
      <c r="BD48" s="1"/>
      <c r="BE48" s="1"/>
      <c r="BF48" s="1"/>
      <c r="BG48" s="1"/>
      <c r="BH48" s="1"/>
      <c r="BI48" s="1"/>
      <c r="BJ48" s="1"/>
      <c r="BK48" s="66"/>
      <c r="BL48" s="66"/>
      <c r="BM48" s="1"/>
      <c r="BN48" s="299" t="s">
        <v>62</v>
      </c>
      <c r="BO48" s="300"/>
      <c r="BP48" s="300"/>
      <c r="BQ48" s="300"/>
      <c r="BR48" s="300"/>
      <c r="BS48" s="300"/>
      <c r="BT48" s="300"/>
      <c r="BU48" s="300"/>
      <c r="BV48" s="300"/>
      <c r="BW48" s="300"/>
      <c r="BX48" s="300"/>
      <c r="BY48" s="300"/>
      <c r="BZ48" s="300"/>
      <c r="CA48" s="300"/>
      <c r="CB48" s="300"/>
      <c r="CC48" s="300"/>
      <c r="CD48" s="300"/>
      <c r="CE48" s="300"/>
      <c r="CF48" s="300"/>
      <c r="CG48" s="300"/>
      <c r="CH48" s="1"/>
      <c r="CI48" s="1"/>
      <c r="CJ48" s="66"/>
      <c r="CK48" s="66"/>
      <c r="CL48" s="1"/>
      <c r="CM48" s="1"/>
      <c r="CN48" s="1"/>
      <c r="CO48" s="1"/>
      <c r="CP48" s="66"/>
      <c r="CQ48" s="66"/>
      <c r="CR48" s="66"/>
      <c r="CS48" s="66"/>
      <c r="CT48" s="66"/>
      <c r="CU48" s="299" t="s">
        <v>59</v>
      </c>
      <c r="CV48" s="299"/>
      <c r="CW48" s="299"/>
      <c r="CX48" s="299"/>
      <c r="CY48" s="299"/>
      <c r="CZ48" s="299"/>
      <c r="DA48" s="299"/>
      <c r="DB48" s="299"/>
      <c r="DC48" s="299"/>
      <c r="DD48" s="299"/>
      <c r="DE48" s="299"/>
      <c r="DF48" s="299"/>
      <c r="DG48" s="299"/>
      <c r="DH48" s="299"/>
      <c r="DI48" s="299"/>
      <c r="DJ48" s="299"/>
      <c r="DK48" s="299"/>
      <c r="DL48" s="299"/>
      <c r="DM48" s="299"/>
      <c r="DN48" s="299"/>
      <c r="DO48" s="66"/>
      <c r="DP48" s="66"/>
    </row>
  </sheetData>
  <mergeCells count="265">
    <mergeCell ref="BV40:CC40"/>
    <mergeCell ref="CD40:CH40"/>
    <mergeCell ref="CI40:CK41"/>
    <mergeCell ref="CL40:CP40"/>
    <mergeCell ref="CQ40:CS41"/>
    <mergeCell ref="CT40:CZ40"/>
    <mergeCell ref="DA40:DG40"/>
    <mergeCell ref="DH40:DP41"/>
    <mergeCell ref="AX41:BI41"/>
    <mergeCell ref="BV41:CC41"/>
    <mergeCell ref="CD41:CH41"/>
    <mergeCell ref="CL41:CP41"/>
    <mergeCell ref="CT41:CZ41"/>
    <mergeCell ref="DA41:DG41"/>
    <mergeCell ref="CT34:CZ34"/>
    <mergeCell ref="CT35:CZ35"/>
    <mergeCell ref="DA34:DG34"/>
    <mergeCell ref="DA35:DG35"/>
    <mergeCell ref="DH34:DP35"/>
    <mergeCell ref="BJ38:BM39"/>
    <mergeCell ref="BN38:BQ39"/>
    <mergeCell ref="BR38:BU39"/>
    <mergeCell ref="BR34:BU35"/>
    <mergeCell ref="BV34:CC34"/>
    <mergeCell ref="BV35:CC35"/>
    <mergeCell ref="CD34:CH34"/>
    <mergeCell ref="CI34:CK35"/>
    <mergeCell ref="CL34:CP34"/>
    <mergeCell ref="CQ34:CS35"/>
    <mergeCell ref="CD35:CH35"/>
    <mergeCell ref="CL35:CP35"/>
    <mergeCell ref="DH38:DP39"/>
    <mergeCell ref="CT38:CZ38"/>
    <mergeCell ref="DA38:DG38"/>
    <mergeCell ref="CD38:CH38"/>
    <mergeCell ref="CD39:CH39"/>
    <mergeCell ref="BV38:CC38"/>
    <mergeCell ref="BV39:CC39"/>
    <mergeCell ref="I34:I35"/>
    <mergeCell ref="J34:U35"/>
    <mergeCell ref="V34:AC35"/>
    <mergeCell ref="AD34:AO35"/>
    <mergeCell ref="AP34:AW35"/>
    <mergeCell ref="AX34:BI34"/>
    <mergeCell ref="AX35:BI35"/>
    <mergeCell ref="BJ34:BM35"/>
    <mergeCell ref="BN34:BQ35"/>
    <mergeCell ref="BN48:CG48"/>
    <mergeCell ref="CT27:CZ27"/>
    <mergeCell ref="DA27:DG27"/>
    <mergeCell ref="CT29:CZ29"/>
    <mergeCell ref="DA29:DG29"/>
    <mergeCell ref="CT33:CZ33"/>
    <mergeCell ref="DA33:DG33"/>
    <mergeCell ref="B30:H43"/>
    <mergeCell ref="I38:I39"/>
    <mergeCell ref="CI32:CK33"/>
    <mergeCell ref="CI36:CK37"/>
    <mergeCell ref="CI42:CK43"/>
    <mergeCell ref="CD27:CH27"/>
    <mergeCell ref="CD29:CH29"/>
    <mergeCell ref="CI38:CK39"/>
    <mergeCell ref="CI30:CK31"/>
    <mergeCell ref="AX42:BI42"/>
    <mergeCell ref="AX38:BI38"/>
    <mergeCell ref="AX39:BI39"/>
    <mergeCell ref="AX32:BI32"/>
    <mergeCell ref="CD36:CH36"/>
    <mergeCell ref="CQ42:CS43"/>
    <mergeCell ref="CT42:CZ42"/>
    <mergeCell ref="DA42:DG42"/>
    <mergeCell ref="B2:DP4"/>
    <mergeCell ref="CT43:CZ43"/>
    <mergeCell ref="DA43:DG43"/>
    <mergeCell ref="CT39:CZ39"/>
    <mergeCell ref="DA39:DG39"/>
    <mergeCell ref="CT37:CZ37"/>
    <mergeCell ref="DA37:DG37"/>
    <mergeCell ref="CT31:CZ31"/>
    <mergeCell ref="DA31:DG31"/>
    <mergeCell ref="CL27:CP27"/>
    <mergeCell ref="CL29:CP29"/>
    <mergeCell ref="CQ38:CS39"/>
    <mergeCell ref="CQ30:CS31"/>
    <mergeCell ref="AP30:AW31"/>
    <mergeCell ref="AD30:AO31"/>
    <mergeCell ref="V30:AC31"/>
    <mergeCell ref="V38:AC39"/>
    <mergeCell ref="CD42:CH42"/>
    <mergeCell ref="CD43:CH43"/>
    <mergeCell ref="CI25:CK25"/>
    <mergeCell ref="CI26:CK27"/>
    <mergeCell ref="CI28:CK29"/>
    <mergeCell ref="BV26:CC26"/>
    <mergeCell ref="CF6:CG6"/>
    <mergeCell ref="CD25:CH25"/>
    <mergeCell ref="CD26:CH26"/>
    <mergeCell ref="CD28:CH28"/>
    <mergeCell ref="CD30:CH30"/>
    <mergeCell ref="CD31:CH31"/>
    <mergeCell ref="CD32:CH32"/>
    <mergeCell ref="CD33:CH33"/>
    <mergeCell ref="B23:DP23"/>
    <mergeCell ref="B24:H25"/>
    <mergeCell ref="I24:U25"/>
    <mergeCell ref="V24:CS24"/>
    <mergeCell ref="CT24:CZ25"/>
    <mergeCell ref="DA24:DG25"/>
    <mergeCell ref="DH24:DP25"/>
    <mergeCell ref="V25:AC25"/>
    <mergeCell ref="AD25:AO25"/>
    <mergeCell ref="AP25:AW25"/>
    <mergeCell ref="CQ25:CS25"/>
    <mergeCell ref="BR25:BU25"/>
    <mergeCell ref="BV25:CC25"/>
    <mergeCell ref="CL25:CP25"/>
    <mergeCell ref="AX25:BI25"/>
    <mergeCell ref="BV31:CC31"/>
    <mergeCell ref="CL31:CP31"/>
    <mergeCell ref="DH42:DP43"/>
    <mergeCell ref="AX43:BI43"/>
    <mergeCell ref="BV43:CC43"/>
    <mergeCell ref="CL43:CP43"/>
    <mergeCell ref="BJ42:BM43"/>
    <mergeCell ref="BN42:BQ43"/>
    <mergeCell ref="BR42:BU43"/>
    <mergeCell ref="BV42:CC42"/>
    <mergeCell ref="CL42:CP42"/>
    <mergeCell ref="CL39:CP39"/>
    <mergeCell ref="CL38:CP38"/>
    <mergeCell ref="AP36:AW37"/>
    <mergeCell ref="AP38:AW39"/>
    <mergeCell ref="AD38:AO39"/>
    <mergeCell ref="I42:I43"/>
    <mergeCell ref="J42:U43"/>
    <mergeCell ref="V42:AC43"/>
    <mergeCell ref="AD42:AO43"/>
    <mergeCell ref="AP42:AW43"/>
    <mergeCell ref="J38:U39"/>
    <mergeCell ref="I36:I37"/>
    <mergeCell ref="J36:U37"/>
    <mergeCell ref="V36:AC37"/>
    <mergeCell ref="AD36:AO37"/>
    <mergeCell ref="I40:I41"/>
    <mergeCell ref="J40:U41"/>
    <mergeCell ref="V40:AC41"/>
    <mergeCell ref="AD40:AO41"/>
    <mergeCell ref="AP40:AW41"/>
    <mergeCell ref="AX40:BI40"/>
    <mergeCell ref="BJ40:BM41"/>
    <mergeCell ref="BN40:BQ41"/>
    <mergeCell ref="BR40:BU41"/>
    <mergeCell ref="DH36:DP37"/>
    <mergeCell ref="AX37:BI37"/>
    <mergeCell ref="BV37:CC37"/>
    <mergeCell ref="CL37:CP37"/>
    <mergeCell ref="AX36:BI36"/>
    <mergeCell ref="BJ36:BM37"/>
    <mergeCell ref="BN36:BQ37"/>
    <mergeCell ref="BR36:BU37"/>
    <mergeCell ref="CQ36:CS37"/>
    <mergeCell ref="CT36:CZ36"/>
    <mergeCell ref="BV36:CC36"/>
    <mergeCell ref="CL36:CP36"/>
    <mergeCell ref="DA36:DG36"/>
    <mergeCell ref="CD37:CH37"/>
    <mergeCell ref="DH32:DP33"/>
    <mergeCell ref="AX33:BI33"/>
    <mergeCell ref="BV33:CC33"/>
    <mergeCell ref="CL33:CP33"/>
    <mergeCell ref="BJ32:BM33"/>
    <mergeCell ref="BN32:BQ33"/>
    <mergeCell ref="BR32:BU33"/>
    <mergeCell ref="BV32:CC32"/>
    <mergeCell ref="CL32:CP32"/>
    <mergeCell ref="B28:H29"/>
    <mergeCell ref="I28:U29"/>
    <mergeCell ref="V28:AC29"/>
    <mergeCell ref="AD28:AO29"/>
    <mergeCell ref="AP28:AW29"/>
    <mergeCell ref="DA28:DG28"/>
    <mergeCell ref="CQ32:CS33"/>
    <mergeCell ref="CT32:CZ32"/>
    <mergeCell ref="DA32:DG32"/>
    <mergeCell ref="BR28:BU29"/>
    <mergeCell ref="BV28:CC28"/>
    <mergeCell ref="CL28:CP28"/>
    <mergeCell ref="AX28:BI28"/>
    <mergeCell ref="BJ28:BM29"/>
    <mergeCell ref="BN28:BQ29"/>
    <mergeCell ref="BJ30:BM31"/>
    <mergeCell ref="BN30:BQ31"/>
    <mergeCell ref="BR30:BU31"/>
    <mergeCell ref="I18:L18"/>
    <mergeCell ref="M18:AO18"/>
    <mergeCell ref="AQ18:AX18"/>
    <mergeCell ref="AY18:BE18"/>
    <mergeCell ref="BF18:DO18"/>
    <mergeCell ref="I32:I33"/>
    <mergeCell ref="J32:U33"/>
    <mergeCell ref="V32:AC33"/>
    <mergeCell ref="AD32:AO33"/>
    <mergeCell ref="AP32:AW33"/>
    <mergeCell ref="I30:I31"/>
    <mergeCell ref="J30:U31"/>
    <mergeCell ref="CT30:CZ30"/>
    <mergeCell ref="DA30:DG30"/>
    <mergeCell ref="DH30:DP31"/>
    <mergeCell ref="AX30:BI30"/>
    <mergeCell ref="BV30:CC30"/>
    <mergeCell ref="CL30:CP30"/>
    <mergeCell ref="AX31:BI31"/>
    <mergeCell ref="DH28:DP29"/>
    <mergeCell ref="AX29:BI29"/>
    <mergeCell ref="BV29:CC29"/>
    <mergeCell ref="CQ28:CS29"/>
    <mergeCell ref="CT28:CZ28"/>
    <mergeCell ref="B5:DP5"/>
    <mergeCell ref="CQ26:CS27"/>
    <mergeCell ref="DH26:DP27"/>
    <mergeCell ref="AX27:BI27"/>
    <mergeCell ref="BV27:CC27"/>
    <mergeCell ref="B26:H27"/>
    <mergeCell ref="I26:U27"/>
    <mergeCell ref="V26:AC27"/>
    <mergeCell ref="AD26:AO27"/>
    <mergeCell ref="AP26:AW27"/>
    <mergeCell ref="BJ26:BM27"/>
    <mergeCell ref="BN26:BQ27"/>
    <mergeCell ref="BR26:BU27"/>
    <mergeCell ref="AX26:BI26"/>
    <mergeCell ref="DA26:DG26"/>
    <mergeCell ref="CL26:CP26"/>
    <mergeCell ref="CT26:CZ26"/>
    <mergeCell ref="C11:G12"/>
    <mergeCell ref="H11:AO12"/>
    <mergeCell ref="B14:DP14"/>
    <mergeCell ref="C16:AO16"/>
    <mergeCell ref="AQ16:DO16"/>
    <mergeCell ref="B7:DP7"/>
    <mergeCell ref="C9:G9"/>
    <mergeCell ref="H47:K47"/>
    <mergeCell ref="O47:R47"/>
    <mergeCell ref="U47:X47"/>
    <mergeCell ref="B46:DP46"/>
    <mergeCell ref="C48:V48"/>
    <mergeCell ref="AH48:BA48"/>
    <mergeCell ref="CU48:DN48"/>
    <mergeCell ref="CN6:CO6"/>
    <mergeCell ref="H9:J9"/>
    <mergeCell ref="K9:AO9"/>
    <mergeCell ref="AQ9:AV9"/>
    <mergeCell ref="AW9:BB9"/>
    <mergeCell ref="BC9:DO9"/>
    <mergeCell ref="AQ11:BB12"/>
    <mergeCell ref="BC11:DO12"/>
    <mergeCell ref="BJ25:BM25"/>
    <mergeCell ref="BN25:BQ25"/>
    <mergeCell ref="C20:H20"/>
    <mergeCell ref="I20:L20"/>
    <mergeCell ref="M20:AO20"/>
    <mergeCell ref="AQ20:AX20"/>
    <mergeCell ref="AY20:BE20"/>
    <mergeCell ref="BF20:DO20"/>
    <mergeCell ref="C18:H18"/>
  </mergeCells>
  <printOptions horizontalCentered="1"/>
  <pageMargins left="0" right="0" top="0.27559055118110237" bottom="0.23622047244094491" header="0.23622047244094491" footer="0.19685039370078741"/>
  <pageSetup paperSize="17" scale="56" orientation="landscape"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T79"/>
  <sheetViews>
    <sheetView workbookViewId="0">
      <selection activeCell="L13" sqref="L13"/>
    </sheetView>
  </sheetViews>
  <sheetFormatPr baseColWidth="10" defaultRowHeight="15"/>
  <cols>
    <col min="3" max="3" width="13.42578125" customWidth="1"/>
    <col min="5" max="5" width="13.85546875" customWidth="1"/>
    <col min="6" max="6" width="12.85546875" customWidth="1"/>
    <col min="7" max="7" width="17" customWidth="1"/>
    <col min="8" max="8" width="14" customWidth="1"/>
    <col min="11" max="11" width="40.140625" customWidth="1"/>
    <col min="12" max="12" width="13.5703125" customWidth="1"/>
    <col min="13" max="13" width="13.28515625" customWidth="1"/>
    <col min="14" max="14" width="14" customWidth="1"/>
    <col min="16" max="16" width="13.85546875" customWidth="1"/>
    <col min="17" max="18" width="14.140625" bestFit="1" customWidth="1"/>
    <col min="259" max="259" width="13.42578125" customWidth="1"/>
    <col min="261" max="261" width="13.85546875" customWidth="1"/>
    <col min="262" max="262" width="12.85546875" customWidth="1"/>
    <col min="263" max="263" width="17" customWidth="1"/>
    <col min="264" max="264" width="14" customWidth="1"/>
    <col min="267" max="267" width="40.140625" customWidth="1"/>
    <col min="268" max="268" width="13.5703125" customWidth="1"/>
    <col min="269" max="269" width="13.28515625" customWidth="1"/>
    <col min="270" max="270" width="14" customWidth="1"/>
    <col min="272" max="272" width="13.85546875" customWidth="1"/>
    <col min="273" max="273" width="13.140625" bestFit="1" customWidth="1"/>
    <col min="274" max="274" width="14.140625" bestFit="1" customWidth="1"/>
    <col min="515" max="515" width="13.42578125" customWidth="1"/>
    <col min="517" max="517" width="13.85546875" customWidth="1"/>
    <col min="518" max="518" width="12.85546875" customWidth="1"/>
    <col min="519" max="519" width="17" customWidth="1"/>
    <col min="520" max="520" width="14" customWidth="1"/>
    <col min="523" max="523" width="40.140625" customWidth="1"/>
    <col min="524" max="524" width="13.5703125" customWidth="1"/>
    <col min="525" max="525" width="13.28515625" customWidth="1"/>
    <col min="526" max="526" width="14" customWidth="1"/>
    <col min="528" max="528" width="13.85546875" customWidth="1"/>
    <col min="529" max="529" width="13.140625" bestFit="1" customWidth="1"/>
    <col min="530" max="530" width="14.140625" bestFit="1" customWidth="1"/>
    <col min="771" max="771" width="13.42578125" customWidth="1"/>
    <col min="773" max="773" width="13.85546875" customWidth="1"/>
    <col min="774" max="774" width="12.85546875" customWidth="1"/>
    <col min="775" max="775" width="17" customWidth="1"/>
    <col min="776" max="776" width="14" customWidth="1"/>
    <col min="779" max="779" width="40.140625" customWidth="1"/>
    <col min="780" max="780" width="13.5703125" customWidth="1"/>
    <col min="781" max="781" width="13.28515625" customWidth="1"/>
    <col min="782" max="782" width="14" customWidth="1"/>
    <col min="784" max="784" width="13.85546875" customWidth="1"/>
    <col min="785" max="785" width="13.140625" bestFit="1" customWidth="1"/>
    <col min="786" max="786" width="14.140625" bestFit="1" customWidth="1"/>
    <col min="1027" max="1027" width="13.42578125" customWidth="1"/>
    <col min="1029" max="1029" width="13.85546875" customWidth="1"/>
    <col min="1030" max="1030" width="12.85546875" customWidth="1"/>
    <col min="1031" max="1031" width="17" customWidth="1"/>
    <col min="1032" max="1032" width="14" customWidth="1"/>
    <col min="1035" max="1035" width="40.140625" customWidth="1"/>
    <col min="1036" max="1036" width="13.5703125" customWidth="1"/>
    <col min="1037" max="1037" width="13.28515625" customWidth="1"/>
    <col min="1038" max="1038" width="14" customWidth="1"/>
    <col min="1040" max="1040" width="13.85546875" customWidth="1"/>
    <col min="1041" max="1041" width="13.140625" bestFit="1" customWidth="1"/>
    <col min="1042" max="1042" width="14.140625" bestFit="1" customWidth="1"/>
    <col min="1283" max="1283" width="13.42578125" customWidth="1"/>
    <col min="1285" max="1285" width="13.85546875" customWidth="1"/>
    <col min="1286" max="1286" width="12.85546875" customWidth="1"/>
    <col min="1287" max="1287" width="17" customWidth="1"/>
    <col min="1288" max="1288" width="14" customWidth="1"/>
    <col min="1291" max="1291" width="40.140625" customWidth="1"/>
    <col min="1292" max="1292" width="13.5703125" customWidth="1"/>
    <col min="1293" max="1293" width="13.28515625" customWidth="1"/>
    <col min="1294" max="1294" width="14" customWidth="1"/>
    <col min="1296" max="1296" width="13.85546875" customWidth="1"/>
    <col min="1297" max="1297" width="13.140625" bestFit="1" customWidth="1"/>
    <col min="1298" max="1298" width="14.140625" bestFit="1" customWidth="1"/>
    <col min="1539" max="1539" width="13.42578125" customWidth="1"/>
    <col min="1541" max="1541" width="13.85546875" customWidth="1"/>
    <col min="1542" max="1542" width="12.85546875" customWidth="1"/>
    <col min="1543" max="1543" width="17" customWidth="1"/>
    <col min="1544" max="1544" width="14" customWidth="1"/>
    <col min="1547" max="1547" width="40.140625" customWidth="1"/>
    <col min="1548" max="1548" width="13.5703125" customWidth="1"/>
    <col min="1549" max="1549" width="13.28515625" customWidth="1"/>
    <col min="1550" max="1550" width="14" customWidth="1"/>
    <col min="1552" max="1552" width="13.85546875" customWidth="1"/>
    <col min="1553" max="1553" width="13.140625" bestFit="1" customWidth="1"/>
    <col min="1554" max="1554" width="14.140625" bestFit="1" customWidth="1"/>
    <col min="1795" max="1795" width="13.42578125" customWidth="1"/>
    <col min="1797" max="1797" width="13.85546875" customWidth="1"/>
    <col min="1798" max="1798" width="12.85546875" customWidth="1"/>
    <col min="1799" max="1799" width="17" customWidth="1"/>
    <col min="1800" max="1800" width="14" customWidth="1"/>
    <col min="1803" max="1803" width="40.140625" customWidth="1"/>
    <col min="1804" max="1804" width="13.5703125" customWidth="1"/>
    <col min="1805" max="1805" width="13.28515625" customWidth="1"/>
    <col min="1806" max="1806" width="14" customWidth="1"/>
    <col min="1808" max="1808" width="13.85546875" customWidth="1"/>
    <col min="1809" max="1809" width="13.140625" bestFit="1" customWidth="1"/>
    <col min="1810" max="1810" width="14.140625" bestFit="1" customWidth="1"/>
    <col min="2051" max="2051" width="13.42578125" customWidth="1"/>
    <col min="2053" max="2053" width="13.85546875" customWidth="1"/>
    <col min="2054" max="2054" width="12.85546875" customWidth="1"/>
    <col min="2055" max="2055" width="17" customWidth="1"/>
    <col min="2056" max="2056" width="14" customWidth="1"/>
    <col min="2059" max="2059" width="40.140625" customWidth="1"/>
    <col min="2060" max="2060" width="13.5703125" customWidth="1"/>
    <col min="2061" max="2061" width="13.28515625" customWidth="1"/>
    <col min="2062" max="2062" width="14" customWidth="1"/>
    <col min="2064" max="2064" width="13.85546875" customWidth="1"/>
    <col min="2065" max="2065" width="13.140625" bestFit="1" customWidth="1"/>
    <col min="2066" max="2066" width="14.140625" bestFit="1" customWidth="1"/>
    <col min="2307" max="2307" width="13.42578125" customWidth="1"/>
    <col min="2309" max="2309" width="13.85546875" customWidth="1"/>
    <col min="2310" max="2310" width="12.85546875" customWidth="1"/>
    <col min="2311" max="2311" width="17" customWidth="1"/>
    <col min="2312" max="2312" width="14" customWidth="1"/>
    <col min="2315" max="2315" width="40.140625" customWidth="1"/>
    <col min="2316" max="2316" width="13.5703125" customWidth="1"/>
    <col min="2317" max="2317" width="13.28515625" customWidth="1"/>
    <col min="2318" max="2318" width="14" customWidth="1"/>
    <col min="2320" max="2320" width="13.85546875" customWidth="1"/>
    <col min="2321" max="2321" width="13.140625" bestFit="1" customWidth="1"/>
    <col min="2322" max="2322" width="14.140625" bestFit="1" customWidth="1"/>
    <col min="2563" max="2563" width="13.42578125" customWidth="1"/>
    <col min="2565" max="2565" width="13.85546875" customWidth="1"/>
    <col min="2566" max="2566" width="12.85546875" customWidth="1"/>
    <col min="2567" max="2567" width="17" customWidth="1"/>
    <col min="2568" max="2568" width="14" customWidth="1"/>
    <col min="2571" max="2571" width="40.140625" customWidth="1"/>
    <col min="2572" max="2572" width="13.5703125" customWidth="1"/>
    <col min="2573" max="2573" width="13.28515625" customWidth="1"/>
    <col min="2574" max="2574" width="14" customWidth="1"/>
    <col min="2576" max="2576" width="13.85546875" customWidth="1"/>
    <col min="2577" max="2577" width="13.140625" bestFit="1" customWidth="1"/>
    <col min="2578" max="2578" width="14.140625" bestFit="1" customWidth="1"/>
    <col min="2819" max="2819" width="13.42578125" customWidth="1"/>
    <col min="2821" max="2821" width="13.85546875" customWidth="1"/>
    <col min="2822" max="2822" width="12.85546875" customWidth="1"/>
    <col min="2823" max="2823" width="17" customWidth="1"/>
    <col min="2824" max="2824" width="14" customWidth="1"/>
    <col min="2827" max="2827" width="40.140625" customWidth="1"/>
    <col min="2828" max="2828" width="13.5703125" customWidth="1"/>
    <col min="2829" max="2829" width="13.28515625" customWidth="1"/>
    <col min="2830" max="2830" width="14" customWidth="1"/>
    <col min="2832" max="2832" width="13.85546875" customWidth="1"/>
    <col min="2833" max="2833" width="13.140625" bestFit="1" customWidth="1"/>
    <col min="2834" max="2834" width="14.140625" bestFit="1" customWidth="1"/>
    <col min="3075" max="3075" width="13.42578125" customWidth="1"/>
    <col min="3077" max="3077" width="13.85546875" customWidth="1"/>
    <col min="3078" max="3078" width="12.85546875" customWidth="1"/>
    <col min="3079" max="3079" width="17" customWidth="1"/>
    <col min="3080" max="3080" width="14" customWidth="1"/>
    <col min="3083" max="3083" width="40.140625" customWidth="1"/>
    <col min="3084" max="3084" width="13.5703125" customWidth="1"/>
    <col min="3085" max="3085" width="13.28515625" customWidth="1"/>
    <col min="3086" max="3086" width="14" customWidth="1"/>
    <col min="3088" max="3088" width="13.85546875" customWidth="1"/>
    <col min="3089" max="3089" width="13.140625" bestFit="1" customWidth="1"/>
    <col min="3090" max="3090" width="14.140625" bestFit="1" customWidth="1"/>
    <col min="3331" max="3331" width="13.42578125" customWidth="1"/>
    <col min="3333" max="3333" width="13.85546875" customWidth="1"/>
    <col min="3334" max="3334" width="12.85546875" customWidth="1"/>
    <col min="3335" max="3335" width="17" customWidth="1"/>
    <col min="3336" max="3336" width="14" customWidth="1"/>
    <col min="3339" max="3339" width="40.140625" customWidth="1"/>
    <col min="3340" max="3340" width="13.5703125" customWidth="1"/>
    <col min="3341" max="3341" width="13.28515625" customWidth="1"/>
    <col min="3342" max="3342" width="14" customWidth="1"/>
    <col min="3344" max="3344" width="13.85546875" customWidth="1"/>
    <col min="3345" max="3345" width="13.140625" bestFit="1" customWidth="1"/>
    <col min="3346" max="3346" width="14.140625" bestFit="1" customWidth="1"/>
    <col min="3587" max="3587" width="13.42578125" customWidth="1"/>
    <col min="3589" max="3589" width="13.85546875" customWidth="1"/>
    <col min="3590" max="3590" width="12.85546875" customWidth="1"/>
    <col min="3591" max="3591" width="17" customWidth="1"/>
    <col min="3592" max="3592" width="14" customWidth="1"/>
    <col min="3595" max="3595" width="40.140625" customWidth="1"/>
    <col min="3596" max="3596" width="13.5703125" customWidth="1"/>
    <col min="3597" max="3597" width="13.28515625" customWidth="1"/>
    <col min="3598" max="3598" width="14" customWidth="1"/>
    <col min="3600" max="3600" width="13.85546875" customWidth="1"/>
    <col min="3601" max="3601" width="13.140625" bestFit="1" customWidth="1"/>
    <col min="3602" max="3602" width="14.140625" bestFit="1" customWidth="1"/>
    <col min="3843" max="3843" width="13.42578125" customWidth="1"/>
    <col min="3845" max="3845" width="13.85546875" customWidth="1"/>
    <col min="3846" max="3846" width="12.85546875" customWidth="1"/>
    <col min="3847" max="3847" width="17" customWidth="1"/>
    <col min="3848" max="3848" width="14" customWidth="1"/>
    <col min="3851" max="3851" width="40.140625" customWidth="1"/>
    <col min="3852" max="3852" width="13.5703125" customWidth="1"/>
    <col min="3853" max="3853" width="13.28515625" customWidth="1"/>
    <col min="3854" max="3854" width="14" customWidth="1"/>
    <col min="3856" max="3856" width="13.85546875" customWidth="1"/>
    <col min="3857" max="3857" width="13.140625" bestFit="1" customWidth="1"/>
    <col min="3858" max="3858" width="14.140625" bestFit="1" customWidth="1"/>
    <col min="4099" max="4099" width="13.42578125" customWidth="1"/>
    <col min="4101" max="4101" width="13.85546875" customWidth="1"/>
    <col min="4102" max="4102" width="12.85546875" customWidth="1"/>
    <col min="4103" max="4103" width="17" customWidth="1"/>
    <col min="4104" max="4104" width="14" customWidth="1"/>
    <col min="4107" max="4107" width="40.140625" customWidth="1"/>
    <col min="4108" max="4108" width="13.5703125" customWidth="1"/>
    <col min="4109" max="4109" width="13.28515625" customWidth="1"/>
    <col min="4110" max="4110" width="14" customWidth="1"/>
    <col min="4112" max="4112" width="13.85546875" customWidth="1"/>
    <col min="4113" max="4113" width="13.140625" bestFit="1" customWidth="1"/>
    <col min="4114" max="4114" width="14.140625" bestFit="1" customWidth="1"/>
    <col min="4355" max="4355" width="13.42578125" customWidth="1"/>
    <col min="4357" max="4357" width="13.85546875" customWidth="1"/>
    <col min="4358" max="4358" width="12.85546875" customWidth="1"/>
    <col min="4359" max="4359" width="17" customWidth="1"/>
    <col min="4360" max="4360" width="14" customWidth="1"/>
    <col min="4363" max="4363" width="40.140625" customWidth="1"/>
    <col min="4364" max="4364" width="13.5703125" customWidth="1"/>
    <col min="4365" max="4365" width="13.28515625" customWidth="1"/>
    <col min="4366" max="4366" width="14" customWidth="1"/>
    <col min="4368" max="4368" width="13.85546875" customWidth="1"/>
    <col min="4369" max="4369" width="13.140625" bestFit="1" customWidth="1"/>
    <col min="4370" max="4370" width="14.140625" bestFit="1" customWidth="1"/>
    <col min="4611" max="4611" width="13.42578125" customWidth="1"/>
    <col min="4613" max="4613" width="13.85546875" customWidth="1"/>
    <col min="4614" max="4614" width="12.85546875" customWidth="1"/>
    <col min="4615" max="4615" width="17" customWidth="1"/>
    <col min="4616" max="4616" width="14" customWidth="1"/>
    <col min="4619" max="4619" width="40.140625" customWidth="1"/>
    <col min="4620" max="4620" width="13.5703125" customWidth="1"/>
    <col min="4621" max="4621" width="13.28515625" customWidth="1"/>
    <col min="4622" max="4622" width="14" customWidth="1"/>
    <col min="4624" max="4624" width="13.85546875" customWidth="1"/>
    <col min="4625" max="4625" width="13.140625" bestFit="1" customWidth="1"/>
    <col min="4626" max="4626" width="14.140625" bestFit="1" customWidth="1"/>
    <col min="4867" max="4867" width="13.42578125" customWidth="1"/>
    <col min="4869" max="4869" width="13.85546875" customWidth="1"/>
    <col min="4870" max="4870" width="12.85546875" customWidth="1"/>
    <col min="4871" max="4871" width="17" customWidth="1"/>
    <col min="4872" max="4872" width="14" customWidth="1"/>
    <col min="4875" max="4875" width="40.140625" customWidth="1"/>
    <col min="4876" max="4876" width="13.5703125" customWidth="1"/>
    <col min="4877" max="4877" width="13.28515625" customWidth="1"/>
    <col min="4878" max="4878" width="14" customWidth="1"/>
    <col min="4880" max="4880" width="13.85546875" customWidth="1"/>
    <col min="4881" max="4881" width="13.140625" bestFit="1" customWidth="1"/>
    <col min="4882" max="4882" width="14.140625" bestFit="1" customWidth="1"/>
    <col min="5123" max="5123" width="13.42578125" customWidth="1"/>
    <col min="5125" max="5125" width="13.85546875" customWidth="1"/>
    <col min="5126" max="5126" width="12.85546875" customWidth="1"/>
    <col min="5127" max="5127" width="17" customWidth="1"/>
    <col min="5128" max="5128" width="14" customWidth="1"/>
    <col min="5131" max="5131" width="40.140625" customWidth="1"/>
    <col min="5132" max="5132" width="13.5703125" customWidth="1"/>
    <col min="5133" max="5133" width="13.28515625" customWidth="1"/>
    <col min="5134" max="5134" width="14" customWidth="1"/>
    <col min="5136" max="5136" width="13.85546875" customWidth="1"/>
    <col min="5137" max="5137" width="13.140625" bestFit="1" customWidth="1"/>
    <col min="5138" max="5138" width="14.140625" bestFit="1" customWidth="1"/>
    <col min="5379" max="5379" width="13.42578125" customWidth="1"/>
    <col min="5381" max="5381" width="13.85546875" customWidth="1"/>
    <col min="5382" max="5382" width="12.85546875" customWidth="1"/>
    <col min="5383" max="5383" width="17" customWidth="1"/>
    <col min="5384" max="5384" width="14" customWidth="1"/>
    <col min="5387" max="5387" width="40.140625" customWidth="1"/>
    <col min="5388" max="5388" width="13.5703125" customWidth="1"/>
    <col min="5389" max="5389" width="13.28515625" customWidth="1"/>
    <col min="5390" max="5390" width="14" customWidth="1"/>
    <col min="5392" max="5392" width="13.85546875" customWidth="1"/>
    <col min="5393" max="5393" width="13.140625" bestFit="1" customWidth="1"/>
    <col min="5394" max="5394" width="14.140625" bestFit="1" customWidth="1"/>
    <col min="5635" max="5635" width="13.42578125" customWidth="1"/>
    <col min="5637" max="5637" width="13.85546875" customWidth="1"/>
    <col min="5638" max="5638" width="12.85546875" customWidth="1"/>
    <col min="5639" max="5639" width="17" customWidth="1"/>
    <col min="5640" max="5640" width="14" customWidth="1"/>
    <col min="5643" max="5643" width="40.140625" customWidth="1"/>
    <col min="5644" max="5644" width="13.5703125" customWidth="1"/>
    <col min="5645" max="5645" width="13.28515625" customWidth="1"/>
    <col min="5646" max="5646" width="14" customWidth="1"/>
    <col min="5648" max="5648" width="13.85546875" customWidth="1"/>
    <col min="5649" max="5649" width="13.140625" bestFit="1" customWidth="1"/>
    <col min="5650" max="5650" width="14.140625" bestFit="1" customWidth="1"/>
    <col min="5891" max="5891" width="13.42578125" customWidth="1"/>
    <col min="5893" max="5893" width="13.85546875" customWidth="1"/>
    <col min="5894" max="5894" width="12.85546875" customWidth="1"/>
    <col min="5895" max="5895" width="17" customWidth="1"/>
    <col min="5896" max="5896" width="14" customWidth="1"/>
    <col min="5899" max="5899" width="40.140625" customWidth="1"/>
    <col min="5900" max="5900" width="13.5703125" customWidth="1"/>
    <col min="5901" max="5901" width="13.28515625" customWidth="1"/>
    <col min="5902" max="5902" width="14" customWidth="1"/>
    <col min="5904" max="5904" width="13.85546875" customWidth="1"/>
    <col min="5905" max="5905" width="13.140625" bestFit="1" customWidth="1"/>
    <col min="5906" max="5906" width="14.140625" bestFit="1" customWidth="1"/>
    <col min="6147" max="6147" width="13.42578125" customWidth="1"/>
    <col min="6149" max="6149" width="13.85546875" customWidth="1"/>
    <col min="6150" max="6150" width="12.85546875" customWidth="1"/>
    <col min="6151" max="6151" width="17" customWidth="1"/>
    <col min="6152" max="6152" width="14" customWidth="1"/>
    <col min="6155" max="6155" width="40.140625" customWidth="1"/>
    <col min="6156" max="6156" width="13.5703125" customWidth="1"/>
    <col min="6157" max="6157" width="13.28515625" customWidth="1"/>
    <col min="6158" max="6158" width="14" customWidth="1"/>
    <col min="6160" max="6160" width="13.85546875" customWidth="1"/>
    <col min="6161" max="6161" width="13.140625" bestFit="1" customWidth="1"/>
    <col min="6162" max="6162" width="14.140625" bestFit="1" customWidth="1"/>
    <col min="6403" max="6403" width="13.42578125" customWidth="1"/>
    <col min="6405" max="6405" width="13.85546875" customWidth="1"/>
    <col min="6406" max="6406" width="12.85546875" customWidth="1"/>
    <col min="6407" max="6407" width="17" customWidth="1"/>
    <col min="6408" max="6408" width="14" customWidth="1"/>
    <col min="6411" max="6411" width="40.140625" customWidth="1"/>
    <col min="6412" max="6412" width="13.5703125" customWidth="1"/>
    <col min="6413" max="6413" width="13.28515625" customWidth="1"/>
    <col min="6414" max="6414" width="14" customWidth="1"/>
    <col min="6416" max="6416" width="13.85546875" customWidth="1"/>
    <col min="6417" max="6417" width="13.140625" bestFit="1" customWidth="1"/>
    <col min="6418" max="6418" width="14.140625" bestFit="1" customWidth="1"/>
    <col min="6659" max="6659" width="13.42578125" customWidth="1"/>
    <col min="6661" max="6661" width="13.85546875" customWidth="1"/>
    <col min="6662" max="6662" width="12.85546875" customWidth="1"/>
    <col min="6663" max="6663" width="17" customWidth="1"/>
    <col min="6664" max="6664" width="14" customWidth="1"/>
    <col min="6667" max="6667" width="40.140625" customWidth="1"/>
    <col min="6668" max="6668" width="13.5703125" customWidth="1"/>
    <col min="6669" max="6669" width="13.28515625" customWidth="1"/>
    <col min="6670" max="6670" width="14" customWidth="1"/>
    <col min="6672" max="6672" width="13.85546875" customWidth="1"/>
    <col min="6673" max="6673" width="13.140625" bestFit="1" customWidth="1"/>
    <col min="6674" max="6674" width="14.140625" bestFit="1" customWidth="1"/>
    <col min="6915" max="6915" width="13.42578125" customWidth="1"/>
    <col min="6917" max="6917" width="13.85546875" customWidth="1"/>
    <col min="6918" max="6918" width="12.85546875" customWidth="1"/>
    <col min="6919" max="6919" width="17" customWidth="1"/>
    <col min="6920" max="6920" width="14" customWidth="1"/>
    <col min="6923" max="6923" width="40.140625" customWidth="1"/>
    <col min="6924" max="6924" width="13.5703125" customWidth="1"/>
    <col min="6925" max="6925" width="13.28515625" customWidth="1"/>
    <col min="6926" max="6926" width="14" customWidth="1"/>
    <col min="6928" max="6928" width="13.85546875" customWidth="1"/>
    <col min="6929" max="6929" width="13.140625" bestFit="1" customWidth="1"/>
    <col min="6930" max="6930" width="14.140625" bestFit="1" customWidth="1"/>
    <col min="7171" max="7171" width="13.42578125" customWidth="1"/>
    <col min="7173" max="7173" width="13.85546875" customWidth="1"/>
    <col min="7174" max="7174" width="12.85546875" customWidth="1"/>
    <col min="7175" max="7175" width="17" customWidth="1"/>
    <col min="7176" max="7176" width="14" customWidth="1"/>
    <col min="7179" max="7179" width="40.140625" customWidth="1"/>
    <col min="7180" max="7180" width="13.5703125" customWidth="1"/>
    <col min="7181" max="7181" width="13.28515625" customWidth="1"/>
    <col min="7182" max="7182" width="14" customWidth="1"/>
    <col min="7184" max="7184" width="13.85546875" customWidth="1"/>
    <col min="7185" max="7185" width="13.140625" bestFit="1" customWidth="1"/>
    <col min="7186" max="7186" width="14.140625" bestFit="1" customWidth="1"/>
    <col min="7427" max="7427" width="13.42578125" customWidth="1"/>
    <col min="7429" max="7429" width="13.85546875" customWidth="1"/>
    <col min="7430" max="7430" width="12.85546875" customWidth="1"/>
    <col min="7431" max="7431" width="17" customWidth="1"/>
    <col min="7432" max="7432" width="14" customWidth="1"/>
    <col min="7435" max="7435" width="40.140625" customWidth="1"/>
    <col min="7436" max="7436" width="13.5703125" customWidth="1"/>
    <col min="7437" max="7437" width="13.28515625" customWidth="1"/>
    <col min="7438" max="7438" width="14" customWidth="1"/>
    <col min="7440" max="7440" width="13.85546875" customWidth="1"/>
    <col min="7441" max="7441" width="13.140625" bestFit="1" customWidth="1"/>
    <col min="7442" max="7442" width="14.140625" bestFit="1" customWidth="1"/>
    <col min="7683" max="7683" width="13.42578125" customWidth="1"/>
    <col min="7685" max="7685" width="13.85546875" customWidth="1"/>
    <col min="7686" max="7686" width="12.85546875" customWidth="1"/>
    <col min="7687" max="7687" width="17" customWidth="1"/>
    <col min="7688" max="7688" width="14" customWidth="1"/>
    <col min="7691" max="7691" width="40.140625" customWidth="1"/>
    <col min="7692" max="7692" width="13.5703125" customWidth="1"/>
    <col min="7693" max="7693" width="13.28515625" customWidth="1"/>
    <col min="7694" max="7694" width="14" customWidth="1"/>
    <col min="7696" max="7696" width="13.85546875" customWidth="1"/>
    <col min="7697" max="7697" width="13.140625" bestFit="1" customWidth="1"/>
    <col min="7698" max="7698" width="14.140625" bestFit="1" customWidth="1"/>
    <col min="7939" max="7939" width="13.42578125" customWidth="1"/>
    <col min="7941" max="7941" width="13.85546875" customWidth="1"/>
    <col min="7942" max="7942" width="12.85546875" customWidth="1"/>
    <col min="7943" max="7943" width="17" customWidth="1"/>
    <col min="7944" max="7944" width="14" customWidth="1"/>
    <col min="7947" max="7947" width="40.140625" customWidth="1"/>
    <col min="7948" max="7948" width="13.5703125" customWidth="1"/>
    <col min="7949" max="7949" width="13.28515625" customWidth="1"/>
    <col min="7950" max="7950" width="14" customWidth="1"/>
    <col min="7952" max="7952" width="13.85546875" customWidth="1"/>
    <col min="7953" max="7953" width="13.140625" bestFit="1" customWidth="1"/>
    <col min="7954" max="7954" width="14.140625" bestFit="1" customWidth="1"/>
    <col min="8195" max="8195" width="13.42578125" customWidth="1"/>
    <col min="8197" max="8197" width="13.85546875" customWidth="1"/>
    <col min="8198" max="8198" width="12.85546875" customWidth="1"/>
    <col min="8199" max="8199" width="17" customWidth="1"/>
    <col min="8200" max="8200" width="14" customWidth="1"/>
    <col min="8203" max="8203" width="40.140625" customWidth="1"/>
    <col min="8204" max="8204" width="13.5703125" customWidth="1"/>
    <col min="8205" max="8205" width="13.28515625" customWidth="1"/>
    <col min="8206" max="8206" width="14" customWidth="1"/>
    <col min="8208" max="8208" width="13.85546875" customWidth="1"/>
    <col min="8209" max="8209" width="13.140625" bestFit="1" customWidth="1"/>
    <col min="8210" max="8210" width="14.140625" bestFit="1" customWidth="1"/>
    <col min="8451" max="8451" width="13.42578125" customWidth="1"/>
    <col min="8453" max="8453" width="13.85546875" customWidth="1"/>
    <col min="8454" max="8454" width="12.85546875" customWidth="1"/>
    <col min="8455" max="8455" width="17" customWidth="1"/>
    <col min="8456" max="8456" width="14" customWidth="1"/>
    <col min="8459" max="8459" width="40.140625" customWidth="1"/>
    <col min="8460" max="8460" width="13.5703125" customWidth="1"/>
    <col min="8461" max="8461" width="13.28515625" customWidth="1"/>
    <col min="8462" max="8462" width="14" customWidth="1"/>
    <col min="8464" max="8464" width="13.85546875" customWidth="1"/>
    <col min="8465" max="8465" width="13.140625" bestFit="1" customWidth="1"/>
    <col min="8466" max="8466" width="14.140625" bestFit="1" customWidth="1"/>
    <col min="8707" max="8707" width="13.42578125" customWidth="1"/>
    <col min="8709" max="8709" width="13.85546875" customWidth="1"/>
    <col min="8710" max="8710" width="12.85546875" customWidth="1"/>
    <col min="8711" max="8711" width="17" customWidth="1"/>
    <col min="8712" max="8712" width="14" customWidth="1"/>
    <col min="8715" max="8715" width="40.140625" customWidth="1"/>
    <col min="8716" max="8716" width="13.5703125" customWidth="1"/>
    <col min="8717" max="8717" width="13.28515625" customWidth="1"/>
    <col min="8718" max="8718" width="14" customWidth="1"/>
    <col min="8720" max="8720" width="13.85546875" customWidth="1"/>
    <col min="8721" max="8721" width="13.140625" bestFit="1" customWidth="1"/>
    <col min="8722" max="8722" width="14.140625" bestFit="1" customWidth="1"/>
    <col min="8963" max="8963" width="13.42578125" customWidth="1"/>
    <col min="8965" max="8965" width="13.85546875" customWidth="1"/>
    <col min="8966" max="8966" width="12.85546875" customWidth="1"/>
    <col min="8967" max="8967" width="17" customWidth="1"/>
    <col min="8968" max="8968" width="14" customWidth="1"/>
    <col min="8971" max="8971" width="40.140625" customWidth="1"/>
    <col min="8972" max="8972" width="13.5703125" customWidth="1"/>
    <col min="8973" max="8973" width="13.28515625" customWidth="1"/>
    <col min="8974" max="8974" width="14" customWidth="1"/>
    <col min="8976" max="8976" width="13.85546875" customWidth="1"/>
    <col min="8977" max="8977" width="13.140625" bestFit="1" customWidth="1"/>
    <col min="8978" max="8978" width="14.140625" bestFit="1" customWidth="1"/>
    <col min="9219" max="9219" width="13.42578125" customWidth="1"/>
    <col min="9221" max="9221" width="13.85546875" customWidth="1"/>
    <col min="9222" max="9222" width="12.85546875" customWidth="1"/>
    <col min="9223" max="9223" width="17" customWidth="1"/>
    <col min="9224" max="9224" width="14" customWidth="1"/>
    <col min="9227" max="9227" width="40.140625" customWidth="1"/>
    <col min="9228" max="9228" width="13.5703125" customWidth="1"/>
    <col min="9229" max="9229" width="13.28515625" customWidth="1"/>
    <col min="9230" max="9230" width="14" customWidth="1"/>
    <col min="9232" max="9232" width="13.85546875" customWidth="1"/>
    <col min="9233" max="9233" width="13.140625" bestFit="1" customWidth="1"/>
    <col min="9234" max="9234" width="14.140625" bestFit="1" customWidth="1"/>
    <col min="9475" max="9475" width="13.42578125" customWidth="1"/>
    <col min="9477" max="9477" width="13.85546875" customWidth="1"/>
    <col min="9478" max="9478" width="12.85546875" customWidth="1"/>
    <col min="9479" max="9479" width="17" customWidth="1"/>
    <col min="9480" max="9480" width="14" customWidth="1"/>
    <col min="9483" max="9483" width="40.140625" customWidth="1"/>
    <col min="9484" max="9484" width="13.5703125" customWidth="1"/>
    <col min="9485" max="9485" width="13.28515625" customWidth="1"/>
    <col min="9486" max="9486" width="14" customWidth="1"/>
    <col min="9488" max="9488" width="13.85546875" customWidth="1"/>
    <col min="9489" max="9489" width="13.140625" bestFit="1" customWidth="1"/>
    <col min="9490" max="9490" width="14.140625" bestFit="1" customWidth="1"/>
    <col min="9731" max="9731" width="13.42578125" customWidth="1"/>
    <col min="9733" max="9733" width="13.85546875" customWidth="1"/>
    <col min="9734" max="9734" width="12.85546875" customWidth="1"/>
    <col min="9735" max="9735" width="17" customWidth="1"/>
    <col min="9736" max="9736" width="14" customWidth="1"/>
    <col min="9739" max="9739" width="40.140625" customWidth="1"/>
    <col min="9740" max="9740" width="13.5703125" customWidth="1"/>
    <col min="9741" max="9741" width="13.28515625" customWidth="1"/>
    <col min="9742" max="9742" width="14" customWidth="1"/>
    <col min="9744" max="9744" width="13.85546875" customWidth="1"/>
    <col min="9745" max="9745" width="13.140625" bestFit="1" customWidth="1"/>
    <col min="9746" max="9746" width="14.140625" bestFit="1" customWidth="1"/>
    <col min="9987" max="9987" width="13.42578125" customWidth="1"/>
    <col min="9989" max="9989" width="13.85546875" customWidth="1"/>
    <col min="9990" max="9990" width="12.85546875" customWidth="1"/>
    <col min="9991" max="9991" width="17" customWidth="1"/>
    <col min="9992" max="9992" width="14" customWidth="1"/>
    <col min="9995" max="9995" width="40.140625" customWidth="1"/>
    <col min="9996" max="9996" width="13.5703125" customWidth="1"/>
    <col min="9997" max="9997" width="13.28515625" customWidth="1"/>
    <col min="9998" max="9998" width="14" customWidth="1"/>
    <col min="10000" max="10000" width="13.85546875" customWidth="1"/>
    <col min="10001" max="10001" width="13.140625" bestFit="1" customWidth="1"/>
    <col min="10002" max="10002" width="14.140625" bestFit="1" customWidth="1"/>
    <col min="10243" max="10243" width="13.42578125" customWidth="1"/>
    <col min="10245" max="10245" width="13.85546875" customWidth="1"/>
    <col min="10246" max="10246" width="12.85546875" customWidth="1"/>
    <col min="10247" max="10247" width="17" customWidth="1"/>
    <col min="10248" max="10248" width="14" customWidth="1"/>
    <col min="10251" max="10251" width="40.140625" customWidth="1"/>
    <col min="10252" max="10252" width="13.5703125" customWidth="1"/>
    <col min="10253" max="10253" width="13.28515625" customWidth="1"/>
    <col min="10254" max="10254" width="14" customWidth="1"/>
    <col min="10256" max="10256" width="13.85546875" customWidth="1"/>
    <col min="10257" max="10257" width="13.140625" bestFit="1" customWidth="1"/>
    <col min="10258" max="10258" width="14.140625" bestFit="1" customWidth="1"/>
    <col min="10499" max="10499" width="13.42578125" customWidth="1"/>
    <col min="10501" max="10501" width="13.85546875" customWidth="1"/>
    <col min="10502" max="10502" width="12.85546875" customWidth="1"/>
    <col min="10503" max="10503" width="17" customWidth="1"/>
    <col min="10504" max="10504" width="14" customWidth="1"/>
    <col min="10507" max="10507" width="40.140625" customWidth="1"/>
    <col min="10508" max="10508" width="13.5703125" customWidth="1"/>
    <col min="10509" max="10509" width="13.28515625" customWidth="1"/>
    <col min="10510" max="10510" width="14" customWidth="1"/>
    <col min="10512" max="10512" width="13.85546875" customWidth="1"/>
    <col min="10513" max="10513" width="13.140625" bestFit="1" customWidth="1"/>
    <col min="10514" max="10514" width="14.140625" bestFit="1" customWidth="1"/>
    <col min="10755" max="10755" width="13.42578125" customWidth="1"/>
    <col min="10757" max="10757" width="13.85546875" customWidth="1"/>
    <col min="10758" max="10758" width="12.85546875" customWidth="1"/>
    <col min="10759" max="10759" width="17" customWidth="1"/>
    <col min="10760" max="10760" width="14" customWidth="1"/>
    <col min="10763" max="10763" width="40.140625" customWidth="1"/>
    <col min="10764" max="10764" width="13.5703125" customWidth="1"/>
    <col min="10765" max="10765" width="13.28515625" customWidth="1"/>
    <col min="10766" max="10766" width="14" customWidth="1"/>
    <col min="10768" max="10768" width="13.85546875" customWidth="1"/>
    <col min="10769" max="10769" width="13.140625" bestFit="1" customWidth="1"/>
    <col min="10770" max="10770" width="14.140625" bestFit="1" customWidth="1"/>
    <col min="11011" max="11011" width="13.42578125" customWidth="1"/>
    <col min="11013" max="11013" width="13.85546875" customWidth="1"/>
    <col min="11014" max="11014" width="12.85546875" customWidth="1"/>
    <col min="11015" max="11015" width="17" customWidth="1"/>
    <col min="11016" max="11016" width="14" customWidth="1"/>
    <col min="11019" max="11019" width="40.140625" customWidth="1"/>
    <col min="11020" max="11020" width="13.5703125" customWidth="1"/>
    <col min="11021" max="11021" width="13.28515625" customWidth="1"/>
    <col min="11022" max="11022" width="14" customWidth="1"/>
    <col min="11024" max="11024" width="13.85546875" customWidth="1"/>
    <col min="11025" max="11025" width="13.140625" bestFit="1" customWidth="1"/>
    <col min="11026" max="11026" width="14.140625" bestFit="1" customWidth="1"/>
    <col min="11267" max="11267" width="13.42578125" customWidth="1"/>
    <col min="11269" max="11269" width="13.85546875" customWidth="1"/>
    <col min="11270" max="11270" width="12.85546875" customWidth="1"/>
    <col min="11271" max="11271" width="17" customWidth="1"/>
    <col min="11272" max="11272" width="14" customWidth="1"/>
    <col min="11275" max="11275" width="40.140625" customWidth="1"/>
    <col min="11276" max="11276" width="13.5703125" customWidth="1"/>
    <col min="11277" max="11277" width="13.28515625" customWidth="1"/>
    <col min="11278" max="11278" width="14" customWidth="1"/>
    <col min="11280" max="11280" width="13.85546875" customWidth="1"/>
    <col min="11281" max="11281" width="13.140625" bestFit="1" customWidth="1"/>
    <col min="11282" max="11282" width="14.140625" bestFit="1" customWidth="1"/>
    <col min="11523" max="11523" width="13.42578125" customWidth="1"/>
    <col min="11525" max="11525" width="13.85546875" customWidth="1"/>
    <col min="11526" max="11526" width="12.85546875" customWidth="1"/>
    <col min="11527" max="11527" width="17" customWidth="1"/>
    <col min="11528" max="11528" width="14" customWidth="1"/>
    <col min="11531" max="11531" width="40.140625" customWidth="1"/>
    <col min="11532" max="11532" width="13.5703125" customWidth="1"/>
    <col min="11533" max="11533" width="13.28515625" customWidth="1"/>
    <col min="11534" max="11534" width="14" customWidth="1"/>
    <col min="11536" max="11536" width="13.85546875" customWidth="1"/>
    <col min="11537" max="11537" width="13.140625" bestFit="1" customWidth="1"/>
    <col min="11538" max="11538" width="14.140625" bestFit="1" customWidth="1"/>
    <col min="11779" max="11779" width="13.42578125" customWidth="1"/>
    <col min="11781" max="11781" width="13.85546875" customWidth="1"/>
    <col min="11782" max="11782" width="12.85546875" customWidth="1"/>
    <col min="11783" max="11783" width="17" customWidth="1"/>
    <col min="11784" max="11784" width="14" customWidth="1"/>
    <col min="11787" max="11787" width="40.140625" customWidth="1"/>
    <col min="11788" max="11788" width="13.5703125" customWidth="1"/>
    <col min="11789" max="11789" width="13.28515625" customWidth="1"/>
    <col min="11790" max="11790" width="14" customWidth="1"/>
    <col min="11792" max="11792" width="13.85546875" customWidth="1"/>
    <col min="11793" max="11793" width="13.140625" bestFit="1" customWidth="1"/>
    <col min="11794" max="11794" width="14.140625" bestFit="1" customWidth="1"/>
    <col min="12035" max="12035" width="13.42578125" customWidth="1"/>
    <col min="12037" max="12037" width="13.85546875" customWidth="1"/>
    <col min="12038" max="12038" width="12.85546875" customWidth="1"/>
    <col min="12039" max="12039" width="17" customWidth="1"/>
    <col min="12040" max="12040" width="14" customWidth="1"/>
    <col min="12043" max="12043" width="40.140625" customWidth="1"/>
    <col min="12044" max="12044" width="13.5703125" customWidth="1"/>
    <col min="12045" max="12045" width="13.28515625" customWidth="1"/>
    <col min="12046" max="12046" width="14" customWidth="1"/>
    <col min="12048" max="12048" width="13.85546875" customWidth="1"/>
    <col min="12049" max="12049" width="13.140625" bestFit="1" customWidth="1"/>
    <col min="12050" max="12050" width="14.140625" bestFit="1" customWidth="1"/>
    <col min="12291" max="12291" width="13.42578125" customWidth="1"/>
    <col min="12293" max="12293" width="13.85546875" customWidth="1"/>
    <col min="12294" max="12294" width="12.85546875" customWidth="1"/>
    <col min="12295" max="12295" width="17" customWidth="1"/>
    <col min="12296" max="12296" width="14" customWidth="1"/>
    <col min="12299" max="12299" width="40.140625" customWidth="1"/>
    <col min="12300" max="12300" width="13.5703125" customWidth="1"/>
    <col min="12301" max="12301" width="13.28515625" customWidth="1"/>
    <col min="12302" max="12302" width="14" customWidth="1"/>
    <col min="12304" max="12304" width="13.85546875" customWidth="1"/>
    <col min="12305" max="12305" width="13.140625" bestFit="1" customWidth="1"/>
    <col min="12306" max="12306" width="14.140625" bestFit="1" customWidth="1"/>
    <col min="12547" max="12547" width="13.42578125" customWidth="1"/>
    <col min="12549" max="12549" width="13.85546875" customWidth="1"/>
    <col min="12550" max="12550" width="12.85546875" customWidth="1"/>
    <col min="12551" max="12551" width="17" customWidth="1"/>
    <col min="12552" max="12552" width="14" customWidth="1"/>
    <col min="12555" max="12555" width="40.140625" customWidth="1"/>
    <col min="12556" max="12556" width="13.5703125" customWidth="1"/>
    <col min="12557" max="12557" width="13.28515625" customWidth="1"/>
    <col min="12558" max="12558" width="14" customWidth="1"/>
    <col min="12560" max="12560" width="13.85546875" customWidth="1"/>
    <col min="12561" max="12561" width="13.140625" bestFit="1" customWidth="1"/>
    <col min="12562" max="12562" width="14.140625" bestFit="1" customWidth="1"/>
    <col min="12803" max="12803" width="13.42578125" customWidth="1"/>
    <col min="12805" max="12805" width="13.85546875" customWidth="1"/>
    <col min="12806" max="12806" width="12.85546875" customWidth="1"/>
    <col min="12807" max="12807" width="17" customWidth="1"/>
    <col min="12808" max="12808" width="14" customWidth="1"/>
    <col min="12811" max="12811" width="40.140625" customWidth="1"/>
    <col min="12812" max="12812" width="13.5703125" customWidth="1"/>
    <col min="12813" max="12813" width="13.28515625" customWidth="1"/>
    <col min="12814" max="12814" width="14" customWidth="1"/>
    <col min="12816" max="12816" width="13.85546875" customWidth="1"/>
    <col min="12817" max="12817" width="13.140625" bestFit="1" customWidth="1"/>
    <col min="12818" max="12818" width="14.140625" bestFit="1" customWidth="1"/>
    <col min="13059" max="13059" width="13.42578125" customWidth="1"/>
    <col min="13061" max="13061" width="13.85546875" customWidth="1"/>
    <col min="13062" max="13062" width="12.85546875" customWidth="1"/>
    <col min="13063" max="13063" width="17" customWidth="1"/>
    <col min="13064" max="13064" width="14" customWidth="1"/>
    <col min="13067" max="13067" width="40.140625" customWidth="1"/>
    <col min="13068" max="13068" width="13.5703125" customWidth="1"/>
    <col min="13069" max="13069" width="13.28515625" customWidth="1"/>
    <col min="13070" max="13070" width="14" customWidth="1"/>
    <col min="13072" max="13072" width="13.85546875" customWidth="1"/>
    <col min="13073" max="13073" width="13.140625" bestFit="1" customWidth="1"/>
    <col min="13074" max="13074" width="14.140625" bestFit="1" customWidth="1"/>
    <col min="13315" max="13315" width="13.42578125" customWidth="1"/>
    <col min="13317" max="13317" width="13.85546875" customWidth="1"/>
    <col min="13318" max="13318" width="12.85546875" customWidth="1"/>
    <col min="13319" max="13319" width="17" customWidth="1"/>
    <col min="13320" max="13320" width="14" customWidth="1"/>
    <col min="13323" max="13323" width="40.140625" customWidth="1"/>
    <col min="13324" max="13324" width="13.5703125" customWidth="1"/>
    <col min="13325" max="13325" width="13.28515625" customWidth="1"/>
    <col min="13326" max="13326" width="14" customWidth="1"/>
    <col min="13328" max="13328" width="13.85546875" customWidth="1"/>
    <col min="13329" max="13329" width="13.140625" bestFit="1" customWidth="1"/>
    <col min="13330" max="13330" width="14.140625" bestFit="1" customWidth="1"/>
    <col min="13571" max="13571" width="13.42578125" customWidth="1"/>
    <col min="13573" max="13573" width="13.85546875" customWidth="1"/>
    <col min="13574" max="13574" width="12.85546875" customWidth="1"/>
    <col min="13575" max="13575" width="17" customWidth="1"/>
    <col min="13576" max="13576" width="14" customWidth="1"/>
    <col min="13579" max="13579" width="40.140625" customWidth="1"/>
    <col min="13580" max="13580" width="13.5703125" customWidth="1"/>
    <col min="13581" max="13581" width="13.28515625" customWidth="1"/>
    <col min="13582" max="13582" width="14" customWidth="1"/>
    <col min="13584" max="13584" width="13.85546875" customWidth="1"/>
    <col min="13585" max="13585" width="13.140625" bestFit="1" customWidth="1"/>
    <col min="13586" max="13586" width="14.140625" bestFit="1" customWidth="1"/>
    <col min="13827" max="13827" width="13.42578125" customWidth="1"/>
    <col min="13829" max="13829" width="13.85546875" customWidth="1"/>
    <col min="13830" max="13830" width="12.85546875" customWidth="1"/>
    <col min="13831" max="13831" width="17" customWidth="1"/>
    <col min="13832" max="13832" width="14" customWidth="1"/>
    <col min="13835" max="13835" width="40.140625" customWidth="1"/>
    <col min="13836" max="13836" width="13.5703125" customWidth="1"/>
    <col min="13837" max="13837" width="13.28515625" customWidth="1"/>
    <col min="13838" max="13838" width="14" customWidth="1"/>
    <col min="13840" max="13840" width="13.85546875" customWidth="1"/>
    <col min="13841" max="13841" width="13.140625" bestFit="1" customWidth="1"/>
    <col min="13842" max="13842" width="14.140625" bestFit="1" customWidth="1"/>
    <col min="14083" max="14083" width="13.42578125" customWidth="1"/>
    <col min="14085" max="14085" width="13.85546875" customWidth="1"/>
    <col min="14086" max="14086" width="12.85546875" customWidth="1"/>
    <col min="14087" max="14087" width="17" customWidth="1"/>
    <col min="14088" max="14088" width="14" customWidth="1"/>
    <col min="14091" max="14091" width="40.140625" customWidth="1"/>
    <col min="14092" max="14092" width="13.5703125" customWidth="1"/>
    <col min="14093" max="14093" width="13.28515625" customWidth="1"/>
    <col min="14094" max="14094" width="14" customWidth="1"/>
    <col min="14096" max="14096" width="13.85546875" customWidth="1"/>
    <col min="14097" max="14097" width="13.140625" bestFit="1" customWidth="1"/>
    <col min="14098" max="14098" width="14.140625" bestFit="1" customWidth="1"/>
    <col min="14339" max="14339" width="13.42578125" customWidth="1"/>
    <col min="14341" max="14341" width="13.85546875" customWidth="1"/>
    <col min="14342" max="14342" width="12.85546875" customWidth="1"/>
    <col min="14343" max="14343" width="17" customWidth="1"/>
    <col min="14344" max="14344" width="14" customWidth="1"/>
    <col min="14347" max="14347" width="40.140625" customWidth="1"/>
    <col min="14348" max="14348" width="13.5703125" customWidth="1"/>
    <col min="14349" max="14349" width="13.28515625" customWidth="1"/>
    <col min="14350" max="14350" width="14" customWidth="1"/>
    <col min="14352" max="14352" width="13.85546875" customWidth="1"/>
    <col min="14353" max="14353" width="13.140625" bestFit="1" customWidth="1"/>
    <col min="14354" max="14354" width="14.140625" bestFit="1" customWidth="1"/>
    <col min="14595" max="14595" width="13.42578125" customWidth="1"/>
    <col min="14597" max="14597" width="13.85546875" customWidth="1"/>
    <col min="14598" max="14598" width="12.85546875" customWidth="1"/>
    <col min="14599" max="14599" width="17" customWidth="1"/>
    <col min="14600" max="14600" width="14" customWidth="1"/>
    <col min="14603" max="14603" width="40.140625" customWidth="1"/>
    <col min="14604" max="14604" width="13.5703125" customWidth="1"/>
    <col min="14605" max="14605" width="13.28515625" customWidth="1"/>
    <col min="14606" max="14606" width="14" customWidth="1"/>
    <col min="14608" max="14608" width="13.85546875" customWidth="1"/>
    <col min="14609" max="14609" width="13.140625" bestFit="1" customWidth="1"/>
    <col min="14610" max="14610" width="14.140625" bestFit="1" customWidth="1"/>
    <col min="14851" max="14851" width="13.42578125" customWidth="1"/>
    <col min="14853" max="14853" width="13.85546875" customWidth="1"/>
    <col min="14854" max="14854" width="12.85546875" customWidth="1"/>
    <col min="14855" max="14855" width="17" customWidth="1"/>
    <col min="14856" max="14856" width="14" customWidth="1"/>
    <col min="14859" max="14859" width="40.140625" customWidth="1"/>
    <col min="14860" max="14860" width="13.5703125" customWidth="1"/>
    <col min="14861" max="14861" width="13.28515625" customWidth="1"/>
    <col min="14862" max="14862" width="14" customWidth="1"/>
    <col min="14864" max="14864" width="13.85546875" customWidth="1"/>
    <col min="14865" max="14865" width="13.140625" bestFit="1" customWidth="1"/>
    <col min="14866" max="14866" width="14.140625" bestFit="1" customWidth="1"/>
    <col min="15107" max="15107" width="13.42578125" customWidth="1"/>
    <col min="15109" max="15109" width="13.85546875" customWidth="1"/>
    <col min="15110" max="15110" width="12.85546875" customWidth="1"/>
    <col min="15111" max="15111" width="17" customWidth="1"/>
    <col min="15112" max="15112" width="14" customWidth="1"/>
    <col min="15115" max="15115" width="40.140625" customWidth="1"/>
    <col min="15116" max="15116" width="13.5703125" customWidth="1"/>
    <col min="15117" max="15117" width="13.28515625" customWidth="1"/>
    <col min="15118" max="15118" width="14" customWidth="1"/>
    <col min="15120" max="15120" width="13.85546875" customWidth="1"/>
    <col min="15121" max="15121" width="13.140625" bestFit="1" customWidth="1"/>
    <col min="15122" max="15122" width="14.140625" bestFit="1" customWidth="1"/>
    <col min="15363" max="15363" width="13.42578125" customWidth="1"/>
    <col min="15365" max="15365" width="13.85546875" customWidth="1"/>
    <col min="15366" max="15366" width="12.85546875" customWidth="1"/>
    <col min="15367" max="15367" width="17" customWidth="1"/>
    <col min="15368" max="15368" width="14" customWidth="1"/>
    <col min="15371" max="15371" width="40.140625" customWidth="1"/>
    <col min="15372" max="15372" width="13.5703125" customWidth="1"/>
    <col min="15373" max="15373" width="13.28515625" customWidth="1"/>
    <col min="15374" max="15374" width="14" customWidth="1"/>
    <col min="15376" max="15376" width="13.85546875" customWidth="1"/>
    <col min="15377" max="15377" width="13.140625" bestFit="1" customWidth="1"/>
    <col min="15378" max="15378" width="14.140625" bestFit="1" customWidth="1"/>
    <col min="15619" max="15619" width="13.42578125" customWidth="1"/>
    <col min="15621" max="15621" width="13.85546875" customWidth="1"/>
    <col min="15622" max="15622" width="12.85546875" customWidth="1"/>
    <col min="15623" max="15623" width="17" customWidth="1"/>
    <col min="15624" max="15624" width="14" customWidth="1"/>
    <col min="15627" max="15627" width="40.140625" customWidth="1"/>
    <col min="15628" max="15628" width="13.5703125" customWidth="1"/>
    <col min="15629" max="15629" width="13.28515625" customWidth="1"/>
    <col min="15630" max="15630" width="14" customWidth="1"/>
    <col min="15632" max="15632" width="13.85546875" customWidth="1"/>
    <col min="15633" max="15633" width="13.140625" bestFit="1" customWidth="1"/>
    <col min="15634" max="15634" width="14.140625" bestFit="1" customWidth="1"/>
    <col min="15875" max="15875" width="13.42578125" customWidth="1"/>
    <col min="15877" max="15877" width="13.85546875" customWidth="1"/>
    <col min="15878" max="15878" width="12.85546875" customWidth="1"/>
    <col min="15879" max="15879" width="17" customWidth="1"/>
    <col min="15880" max="15880" width="14" customWidth="1"/>
    <col min="15883" max="15883" width="40.140625" customWidth="1"/>
    <col min="15884" max="15884" width="13.5703125" customWidth="1"/>
    <col min="15885" max="15885" width="13.28515625" customWidth="1"/>
    <col min="15886" max="15886" width="14" customWidth="1"/>
    <col min="15888" max="15888" width="13.85546875" customWidth="1"/>
    <col min="15889" max="15889" width="13.140625" bestFit="1" customWidth="1"/>
    <col min="15890" max="15890" width="14.140625" bestFit="1" customWidth="1"/>
    <col min="16131" max="16131" width="13.42578125" customWidth="1"/>
    <col min="16133" max="16133" width="13.85546875" customWidth="1"/>
    <col min="16134" max="16134" width="12.85546875" customWidth="1"/>
    <col min="16135" max="16135" width="17" customWidth="1"/>
    <col min="16136" max="16136" width="14" customWidth="1"/>
    <col min="16139" max="16139" width="40.140625" customWidth="1"/>
    <col min="16140" max="16140" width="13.5703125" customWidth="1"/>
    <col min="16141" max="16141" width="13.28515625" customWidth="1"/>
    <col min="16142" max="16142" width="14" customWidth="1"/>
    <col min="16144" max="16144" width="13.85546875" customWidth="1"/>
    <col min="16145" max="16145" width="13.140625" bestFit="1" customWidth="1"/>
    <col min="16146" max="16146" width="14.140625" bestFit="1" customWidth="1"/>
  </cols>
  <sheetData>
    <row r="3" spans="8:18">
      <c r="H3" s="90" t="s">
        <v>564</v>
      </c>
      <c r="K3" s="90" t="s">
        <v>565</v>
      </c>
      <c r="P3" s="99" t="s">
        <v>106</v>
      </c>
      <c r="Q3" s="92"/>
      <c r="R3" s="92"/>
    </row>
    <row r="4" spans="8:18">
      <c r="H4" t="s">
        <v>96</v>
      </c>
      <c r="I4">
        <v>125.9</v>
      </c>
      <c r="K4" t="s">
        <v>95</v>
      </c>
      <c r="L4">
        <v>128.43</v>
      </c>
      <c r="P4" s="92" t="s">
        <v>94</v>
      </c>
      <c r="Q4" s="92"/>
      <c r="R4" s="92">
        <v>129.71</v>
      </c>
    </row>
    <row r="5" spans="8:18">
      <c r="H5" t="s">
        <v>71</v>
      </c>
      <c r="I5">
        <v>123</v>
      </c>
      <c r="K5" t="s">
        <v>537</v>
      </c>
      <c r="L5" s="93">
        <v>127.16</v>
      </c>
      <c r="P5" s="92" t="s">
        <v>95</v>
      </c>
      <c r="Q5" s="92"/>
      <c r="R5" s="92">
        <v>128.43</v>
      </c>
    </row>
    <row r="6" spans="8:18">
      <c r="H6" s="94" t="s">
        <v>72</v>
      </c>
      <c r="I6" s="95">
        <f>((+I4/I5)-1)*100</f>
        <v>2.3577235772357819</v>
      </c>
      <c r="K6" t="s">
        <v>72</v>
      </c>
      <c r="L6" s="95">
        <f>((+L4/L5)-1)*100</f>
        <v>0.99874174268639315</v>
      </c>
      <c r="P6" s="92"/>
      <c r="Q6" s="92"/>
      <c r="R6" s="96">
        <f>((+R4/R5)-1)*100</f>
        <v>0.99665187261543942</v>
      </c>
    </row>
    <row r="11" spans="8:18">
      <c r="H11" s="90" t="s">
        <v>566</v>
      </c>
      <c r="K11" s="97" t="s">
        <v>567</v>
      </c>
      <c r="L11" s="98"/>
      <c r="P11" s="99" t="s">
        <v>73</v>
      </c>
      <c r="Q11" s="92"/>
    </row>
    <row r="12" spans="8:18">
      <c r="H12" t="s">
        <v>74</v>
      </c>
      <c r="I12" s="54">
        <v>37</v>
      </c>
      <c r="K12" s="98" t="s">
        <v>74</v>
      </c>
      <c r="L12" s="98">
        <v>50</v>
      </c>
      <c r="P12" s="92" t="s">
        <v>74</v>
      </c>
      <c r="Q12" s="92">
        <v>120</v>
      </c>
    </row>
    <row r="13" spans="8:18">
      <c r="H13" t="s">
        <v>75</v>
      </c>
      <c r="I13" s="54">
        <v>73</v>
      </c>
      <c r="K13" s="98" t="s">
        <v>75</v>
      </c>
      <c r="L13" s="98">
        <v>100</v>
      </c>
      <c r="P13" s="92" t="s">
        <v>75</v>
      </c>
      <c r="Q13" s="92">
        <v>200</v>
      </c>
    </row>
    <row r="14" spans="8:18">
      <c r="H14" t="s">
        <v>2</v>
      </c>
      <c r="I14" s="100">
        <f>+I12/I13</f>
        <v>0.50684931506849318</v>
      </c>
      <c r="K14" s="98" t="s">
        <v>2</v>
      </c>
      <c r="L14" s="101">
        <f>+L12/L13</f>
        <v>0.5</v>
      </c>
      <c r="P14" s="92" t="s">
        <v>2</v>
      </c>
      <c r="Q14" s="102">
        <f>+Q12/Q13</f>
        <v>0.6</v>
      </c>
    </row>
    <row r="15" spans="8:18">
      <c r="K15" s="103"/>
      <c r="L15" s="103"/>
    </row>
    <row r="22" spans="2:20">
      <c r="B22" s="105" t="s">
        <v>568</v>
      </c>
      <c r="C22" s="106"/>
      <c r="D22" s="106"/>
      <c r="E22" s="106"/>
      <c r="F22" s="107"/>
      <c r="G22" s="107"/>
      <c r="H22" s="107"/>
      <c r="I22" s="107"/>
      <c r="J22" s="107"/>
      <c r="K22" s="108" t="s">
        <v>76</v>
      </c>
      <c r="L22" s="107"/>
      <c r="M22" s="107"/>
      <c r="N22" s="107"/>
      <c r="O22" s="108" t="s">
        <v>77</v>
      </c>
      <c r="P22" s="107"/>
      <c r="Q22" s="107"/>
      <c r="R22" s="107"/>
      <c r="S22" s="107"/>
      <c r="T22" s="107"/>
    </row>
    <row r="23" spans="2:20">
      <c r="B23" s="109"/>
      <c r="C23" s="109"/>
      <c r="D23" s="109"/>
      <c r="E23" s="109"/>
      <c r="F23" s="110"/>
      <c r="G23" s="110"/>
      <c r="H23" s="153" t="s">
        <v>566</v>
      </c>
      <c r="I23" s="110"/>
      <c r="J23" s="110"/>
      <c r="K23" s="153" t="s">
        <v>569</v>
      </c>
      <c r="L23" s="110"/>
      <c r="M23" s="110"/>
      <c r="N23" s="110"/>
      <c r="O23" s="110"/>
      <c r="P23" s="110" t="s">
        <v>73</v>
      </c>
      <c r="Q23" s="110"/>
      <c r="R23" s="110"/>
      <c r="S23" s="110"/>
      <c r="T23" s="110"/>
    </row>
    <row r="24" spans="2:20">
      <c r="B24" s="90" t="s">
        <v>78</v>
      </c>
    </row>
    <row r="25" spans="2:20">
      <c r="B25" t="s">
        <v>127</v>
      </c>
      <c r="H25" t="s">
        <v>129</v>
      </c>
      <c r="I25" s="155">
        <v>15765546</v>
      </c>
      <c r="K25" t="s">
        <v>129</v>
      </c>
      <c r="L25" s="155">
        <v>85781662</v>
      </c>
      <c r="P25" s="92" t="s">
        <v>129</v>
      </c>
      <c r="Q25" s="143">
        <f>+L25*1.05</f>
        <v>90070745.100000009</v>
      </c>
    </row>
    <row r="26" spans="2:20">
      <c r="B26" t="s">
        <v>128</v>
      </c>
      <c r="H26" t="s">
        <v>130</v>
      </c>
      <c r="I26" s="155">
        <v>80572856</v>
      </c>
      <c r="K26" t="s">
        <v>130</v>
      </c>
      <c r="L26" s="155">
        <f>+L25</f>
        <v>85781662</v>
      </c>
      <c r="P26" s="92" t="s">
        <v>130</v>
      </c>
      <c r="Q26" s="187">
        <f>+Q25</f>
        <v>90070745.100000009</v>
      </c>
    </row>
    <row r="27" spans="2:20">
      <c r="H27" t="s">
        <v>2</v>
      </c>
      <c r="I27" s="154">
        <f>+I25/I26</f>
        <v>0.19566820369380974</v>
      </c>
      <c r="K27" t="s">
        <v>2</v>
      </c>
      <c r="L27" s="154">
        <f>+L25/L26</f>
        <v>1</v>
      </c>
      <c r="P27" s="92" t="s">
        <v>2</v>
      </c>
      <c r="Q27" s="150">
        <f>+Q25/Q26</f>
        <v>1</v>
      </c>
    </row>
    <row r="29" spans="2:20" ht="29.25" customHeight="1">
      <c r="B29" s="104"/>
      <c r="C29" s="104"/>
      <c r="D29" s="104"/>
      <c r="E29" s="104"/>
    </row>
    <row r="30" spans="2:20">
      <c r="B30" s="105" t="s">
        <v>570</v>
      </c>
      <c r="C30" s="106"/>
      <c r="D30" s="106"/>
      <c r="E30" s="106"/>
      <c r="F30" s="107"/>
      <c r="G30" s="107"/>
      <c r="H30" s="107"/>
      <c r="I30" s="107"/>
      <c r="J30" s="107"/>
      <c r="K30" s="108" t="s">
        <v>76</v>
      </c>
      <c r="L30" s="107"/>
      <c r="M30" s="107"/>
      <c r="N30" s="107"/>
      <c r="O30" s="108" t="s">
        <v>77</v>
      </c>
      <c r="P30" s="107"/>
      <c r="Q30" s="107"/>
      <c r="R30" s="107"/>
      <c r="S30" s="107"/>
      <c r="T30" s="107"/>
    </row>
    <row r="31" spans="2:20">
      <c r="B31" s="109"/>
      <c r="C31" s="109"/>
      <c r="D31" s="109"/>
      <c r="E31" s="109"/>
      <c r="F31" s="110"/>
      <c r="G31" s="110"/>
      <c r="H31" s="110"/>
      <c r="I31" s="110"/>
      <c r="J31" s="110"/>
      <c r="K31" s="110"/>
      <c r="L31" s="110"/>
      <c r="M31" s="110"/>
      <c r="N31" s="110"/>
      <c r="O31" s="110"/>
      <c r="P31" s="110"/>
      <c r="Q31" s="110"/>
      <c r="R31" s="110"/>
      <c r="S31" s="110"/>
      <c r="T31" s="110"/>
    </row>
    <row r="32" spans="2:20">
      <c r="B32" s="90" t="s">
        <v>88</v>
      </c>
    </row>
    <row r="33" spans="2:20">
      <c r="B33" s="111" t="s">
        <v>89</v>
      </c>
      <c r="C33" s="112"/>
      <c r="G33" s="112" t="s">
        <v>133</v>
      </c>
      <c r="H33" s="113" t="s">
        <v>143</v>
      </c>
      <c r="I33" s="90" t="s">
        <v>135</v>
      </c>
      <c r="K33" s="111" t="s">
        <v>89</v>
      </c>
      <c r="L33" s="112" t="s">
        <v>133</v>
      </c>
      <c r="M33" s="113" t="s">
        <v>134</v>
      </c>
      <c r="N33" s="90" t="s">
        <v>135</v>
      </c>
      <c r="P33" s="92" t="s">
        <v>89</v>
      </c>
      <c r="Q33" s="92" t="s">
        <v>133</v>
      </c>
      <c r="R33" s="92" t="s">
        <v>134</v>
      </c>
      <c r="S33" s="92" t="s">
        <v>135</v>
      </c>
    </row>
    <row r="34" spans="2:20">
      <c r="B34" s="114" t="s">
        <v>131</v>
      </c>
      <c r="G34" s="115">
        <v>306788</v>
      </c>
      <c r="H34" s="156">
        <v>400</v>
      </c>
      <c r="I34" s="157">
        <f>+G34/H34</f>
        <v>766.97</v>
      </c>
      <c r="K34" s="114" t="s">
        <v>131</v>
      </c>
      <c r="L34" s="115">
        <f>+G34*1.05</f>
        <v>322127.40000000002</v>
      </c>
      <c r="M34" s="156">
        <v>400</v>
      </c>
      <c r="N34" s="157">
        <f>+L34/M34</f>
        <v>805.31850000000009</v>
      </c>
      <c r="P34" s="92" t="s">
        <v>131</v>
      </c>
      <c r="Q34" s="119">
        <f>+L34*1.05</f>
        <v>338233.77</v>
      </c>
      <c r="R34" s="143">
        <v>400</v>
      </c>
      <c r="S34" s="119">
        <f>+Q34/R34</f>
        <v>845.58442500000001</v>
      </c>
    </row>
    <row r="35" spans="2:20">
      <c r="B35" s="114" t="s">
        <v>81</v>
      </c>
      <c r="G35" s="115">
        <v>91858</v>
      </c>
      <c r="H35" s="156">
        <v>37</v>
      </c>
      <c r="I35" s="157">
        <f t="shared" ref="I35:I36" si="0">+G35/H35</f>
        <v>2482.6486486486488</v>
      </c>
      <c r="K35" s="114" t="s">
        <v>81</v>
      </c>
      <c r="L35" s="115">
        <f t="shared" ref="L35:L36" si="1">+G35*1.05</f>
        <v>96450.900000000009</v>
      </c>
      <c r="M35" s="156">
        <v>37</v>
      </c>
      <c r="N35" s="157">
        <f t="shared" ref="N35:N36" si="2">+L35/M35</f>
        <v>2606.7810810810815</v>
      </c>
      <c r="P35" s="92" t="s">
        <v>81</v>
      </c>
      <c r="Q35" s="119">
        <f t="shared" ref="Q35:Q36" si="3">+L35*1.05</f>
        <v>101273.44500000001</v>
      </c>
      <c r="R35" s="143">
        <v>37</v>
      </c>
      <c r="S35" s="119">
        <f t="shared" ref="S35:S36" si="4">+Q35/R35</f>
        <v>2737.1201351351351</v>
      </c>
    </row>
    <row r="36" spans="2:20">
      <c r="B36" s="114" t="s">
        <v>132</v>
      </c>
      <c r="G36" s="118">
        <v>85000</v>
      </c>
      <c r="H36" s="156">
        <v>100</v>
      </c>
      <c r="I36" s="157">
        <f t="shared" si="0"/>
        <v>850</v>
      </c>
      <c r="K36" s="114" t="s">
        <v>132</v>
      </c>
      <c r="L36" s="115">
        <f t="shared" si="1"/>
        <v>89250</v>
      </c>
      <c r="M36" s="156">
        <v>100</v>
      </c>
      <c r="N36" s="157">
        <f t="shared" si="2"/>
        <v>892.5</v>
      </c>
      <c r="P36" s="92" t="s">
        <v>132</v>
      </c>
      <c r="Q36" s="119">
        <f t="shared" si="3"/>
        <v>93712.5</v>
      </c>
      <c r="R36" s="143">
        <v>100</v>
      </c>
      <c r="S36" s="119">
        <f t="shared" si="4"/>
        <v>937.125</v>
      </c>
    </row>
    <row r="37" spans="2:20">
      <c r="B37" s="114"/>
      <c r="G37" s="115"/>
      <c r="H37" s="156"/>
      <c r="I37" s="157"/>
      <c r="K37" s="114"/>
      <c r="L37" s="115"/>
      <c r="M37" s="156"/>
      <c r="N37" s="157"/>
      <c r="P37" s="92"/>
      <c r="Q37" s="119"/>
      <c r="R37" s="143"/>
      <c r="S37" s="119"/>
    </row>
    <row r="38" spans="2:20" ht="15.75" thickBot="1">
      <c r="B38" s="114"/>
      <c r="G38" s="120"/>
      <c r="H38" s="90"/>
      <c r="I38" s="90"/>
      <c r="K38" s="114"/>
      <c r="L38" s="120"/>
      <c r="M38" s="90"/>
      <c r="N38" s="90"/>
      <c r="P38" s="92"/>
      <c r="Q38" s="119"/>
      <c r="R38" s="143"/>
      <c r="S38" s="119"/>
    </row>
    <row r="39" spans="2:20" ht="15.75" thickBot="1">
      <c r="B39" s="111" t="s">
        <v>87</v>
      </c>
      <c r="G39" s="121">
        <f>SUM(G34:G38)</f>
        <v>483646</v>
      </c>
      <c r="H39" s="113">
        <f>SUM(H34:H38)</f>
        <v>537</v>
      </c>
      <c r="I39" s="122">
        <f>+G39/H39</f>
        <v>900.64432029795159</v>
      </c>
      <c r="K39" s="111" t="s">
        <v>87</v>
      </c>
      <c r="L39" s="121">
        <f>SUM(L34:L38)</f>
        <v>507828.30000000005</v>
      </c>
      <c r="M39" s="113">
        <f>SUM(M34:M38)</f>
        <v>537</v>
      </c>
      <c r="N39" s="122">
        <f>+L39/M39</f>
        <v>945.67653631284929</v>
      </c>
      <c r="P39" s="92" t="s">
        <v>87</v>
      </c>
      <c r="Q39" s="119">
        <f>SUM(Q34:Q38)</f>
        <v>533219.71500000008</v>
      </c>
      <c r="R39" s="143">
        <f>SUM(R34:R38)</f>
        <v>537</v>
      </c>
      <c r="S39" s="119">
        <f>+Q39/R39</f>
        <v>992.96036312849174</v>
      </c>
    </row>
    <row r="40" spans="2:20" ht="15.75" thickTop="1">
      <c r="B40" s="114"/>
      <c r="G40" s="118"/>
      <c r="H40" s="90"/>
      <c r="I40" s="90"/>
      <c r="K40" s="116"/>
      <c r="L40" s="117"/>
    </row>
    <row r="41" spans="2:20">
      <c r="B41" s="123"/>
      <c r="C41" s="124"/>
      <c r="D41" s="110"/>
      <c r="E41" s="110"/>
      <c r="F41" s="110"/>
      <c r="G41" s="124"/>
      <c r="H41" s="125"/>
      <c r="I41" s="126"/>
      <c r="J41" s="110"/>
      <c r="K41" s="110"/>
      <c r="L41" s="110"/>
      <c r="M41" s="110"/>
      <c r="N41" s="110"/>
      <c r="O41" s="110"/>
      <c r="P41" s="110"/>
      <c r="Q41" s="110"/>
      <c r="R41" s="110"/>
      <c r="S41" s="110"/>
      <c r="T41" s="110"/>
    </row>
    <row r="42" spans="2:20">
      <c r="B42" s="111" t="s">
        <v>137</v>
      </c>
      <c r="F42" s="66"/>
      <c r="G42" s="66"/>
      <c r="H42" s="113"/>
      <c r="I42" s="90"/>
    </row>
    <row r="43" spans="2:20">
      <c r="B43" s="111" t="s">
        <v>91</v>
      </c>
      <c r="E43" s="127"/>
      <c r="F43" s="127"/>
      <c r="G43" s="112" t="s">
        <v>133</v>
      </c>
      <c r="H43" s="113" t="s">
        <v>143</v>
      </c>
      <c r="I43" s="90" t="s">
        <v>135</v>
      </c>
      <c r="K43" s="111" t="s">
        <v>91</v>
      </c>
      <c r="L43" s="112" t="s">
        <v>133</v>
      </c>
      <c r="M43" s="113" t="s">
        <v>143</v>
      </c>
      <c r="N43" s="90" t="s">
        <v>135</v>
      </c>
      <c r="O43" s="92"/>
      <c r="P43" s="92" t="s">
        <v>91</v>
      </c>
      <c r="Q43" s="92" t="s">
        <v>133</v>
      </c>
      <c r="R43" s="92" t="s">
        <v>143</v>
      </c>
      <c r="S43" s="92" t="s">
        <v>135</v>
      </c>
    </row>
    <row r="44" spans="2:20">
      <c r="B44" s="114" t="s">
        <v>131</v>
      </c>
      <c r="E44" s="128"/>
      <c r="F44" s="115"/>
      <c r="G44" s="115"/>
      <c r="H44" s="156">
        <v>400</v>
      </c>
      <c r="I44" s="157">
        <f>+G44/H44</f>
        <v>0</v>
      </c>
      <c r="K44" s="114" t="s">
        <v>131</v>
      </c>
      <c r="L44" s="115"/>
      <c r="M44" s="156">
        <v>400</v>
      </c>
      <c r="N44" s="157">
        <f>+L44/M44</f>
        <v>0</v>
      </c>
      <c r="O44" s="92"/>
      <c r="P44" s="92" t="s">
        <v>131</v>
      </c>
      <c r="Q44" s="119"/>
      <c r="R44" s="92">
        <v>400</v>
      </c>
      <c r="S44" s="119"/>
    </row>
    <row r="45" spans="2:20">
      <c r="B45" t="s">
        <v>80</v>
      </c>
      <c r="E45" s="128"/>
      <c r="G45" s="115"/>
      <c r="H45" s="156">
        <v>41</v>
      </c>
      <c r="I45" s="157">
        <f t="shared" ref="I45:I48" si="5">+G45/H45</f>
        <v>0</v>
      </c>
      <c r="K45" t="s">
        <v>80</v>
      </c>
      <c r="L45" s="115"/>
      <c r="M45" s="156">
        <v>41</v>
      </c>
      <c r="N45" s="157">
        <f t="shared" ref="N45:N48" si="6">+L45/M45</f>
        <v>0</v>
      </c>
      <c r="O45" s="92"/>
      <c r="P45" s="92" t="s">
        <v>80</v>
      </c>
      <c r="Q45" s="119"/>
      <c r="R45" s="92">
        <v>41</v>
      </c>
      <c r="S45" s="119"/>
    </row>
    <row r="46" spans="2:20">
      <c r="B46" t="s">
        <v>81</v>
      </c>
      <c r="E46" s="128"/>
      <c r="F46" s="115"/>
      <c r="G46" s="118"/>
      <c r="H46" s="156">
        <v>37</v>
      </c>
      <c r="I46" s="157">
        <f t="shared" si="5"/>
        <v>0</v>
      </c>
      <c r="K46" t="s">
        <v>81</v>
      </c>
      <c r="L46" s="118"/>
      <c r="M46" s="156">
        <v>37</v>
      </c>
      <c r="N46" s="157">
        <f t="shared" si="6"/>
        <v>0</v>
      </c>
      <c r="O46" s="92"/>
      <c r="P46" s="92" t="s">
        <v>81</v>
      </c>
      <c r="Q46" s="119"/>
      <c r="R46" s="92">
        <v>37</v>
      </c>
      <c r="S46" s="119"/>
    </row>
    <row r="47" spans="2:20">
      <c r="B47" t="s">
        <v>82</v>
      </c>
      <c r="E47" s="128"/>
      <c r="F47" s="115"/>
      <c r="G47" s="115"/>
      <c r="H47" s="156">
        <v>18</v>
      </c>
      <c r="I47" s="157">
        <f t="shared" si="5"/>
        <v>0</v>
      </c>
      <c r="K47" t="s">
        <v>82</v>
      </c>
      <c r="L47" s="115"/>
      <c r="M47" s="156">
        <v>18</v>
      </c>
      <c r="N47" s="157">
        <f t="shared" si="6"/>
        <v>0</v>
      </c>
      <c r="O47" s="92"/>
      <c r="P47" s="92" t="s">
        <v>82</v>
      </c>
      <c r="Q47" s="119"/>
      <c r="R47" s="92">
        <v>18</v>
      </c>
      <c r="S47" s="119"/>
    </row>
    <row r="48" spans="2:20">
      <c r="B48" s="98" t="s">
        <v>132</v>
      </c>
      <c r="E48" s="118"/>
      <c r="F48" s="115"/>
      <c r="G48" s="120"/>
      <c r="H48" s="156">
        <v>100</v>
      </c>
      <c r="I48" s="157">
        <f t="shared" si="5"/>
        <v>0</v>
      </c>
      <c r="K48" s="114" t="s">
        <v>132</v>
      </c>
      <c r="L48" s="120"/>
      <c r="M48" s="156">
        <v>100</v>
      </c>
      <c r="N48" s="157">
        <f t="shared" si="6"/>
        <v>0</v>
      </c>
      <c r="P48" s="92" t="s">
        <v>132</v>
      </c>
      <c r="Q48" s="119"/>
      <c r="R48" s="92">
        <v>100</v>
      </c>
      <c r="S48" s="119"/>
    </row>
    <row r="49" spans="2:20" ht="15.75" thickBot="1">
      <c r="B49" s="114"/>
      <c r="E49" s="118"/>
      <c r="F49" s="115"/>
      <c r="G49" s="120"/>
      <c r="H49" s="156"/>
      <c r="I49" s="157"/>
      <c r="K49" s="114"/>
      <c r="L49" s="120"/>
      <c r="M49" s="156"/>
      <c r="N49" s="157"/>
      <c r="P49" s="92"/>
      <c r="Q49" s="119"/>
      <c r="R49" s="92"/>
      <c r="S49" s="119"/>
    </row>
    <row r="50" spans="2:20" ht="15.75" thickBot="1">
      <c r="B50" s="111" t="s">
        <v>87</v>
      </c>
      <c r="E50" s="118"/>
      <c r="F50" s="115"/>
      <c r="G50" s="121">
        <v>1119556</v>
      </c>
      <c r="H50" s="113">
        <f>SUM(H44:H48)</f>
        <v>596</v>
      </c>
      <c r="I50" s="122">
        <f>+G50/H50</f>
        <v>1878.4496644295302</v>
      </c>
      <c r="K50" s="111" t="s">
        <v>87</v>
      </c>
      <c r="L50" s="121">
        <f>17596516/12</f>
        <v>1466376.3333333333</v>
      </c>
      <c r="M50" s="113">
        <f>SUM(M44:M48)</f>
        <v>596</v>
      </c>
      <c r="N50" s="122">
        <f>+L50/M50</f>
        <v>2460.3629753914988</v>
      </c>
      <c r="P50" s="92" t="s">
        <v>87</v>
      </c>
      <c r="Q50" s="119">
        <f>+L50*1.05</f>
        <v>1539695.15</v>
      </c>
      <c r="R50" s="92">
        <f>SUM(R44:R48)</f>
        <v>596</v>
      </c>
      <c r="S50" s="119">
        <f>+Q50/R50</f>
        <v>2583.3811241610738</v>
      </c>
    </row>
    <row r="51" spans="2:20" ht="15.75" thickTop="1">
      <c r="C51" s="115"/>
      <c r="D51" s="115"/>
      <c r="E51" s="115"/>
      <c r="F51" s="66"/>
      <c r="G51" s="66"/>
      <c r="H51" s="66"/>
    </row>
    <row r="52" spans="2:20">
      <c r="B52" s="153" t="s">
        <v>538</v>
      </c>
      <c r="C52" s="129"/>
      <c r="D52" s="129"/>
      <c r="E52" s="129"/>
      <c r="F52" s="130"/>
      <c r="G52" s="130"/>
      <c r="H52" s="130"/>
      <c r="I52" s="110"/>
      <c r="J52" s="110"/>
      <c r="K52" s="110"/>
      <c r="L52" s="110"/>
      <c r="M52" s="110"/>
      <c r="N52" s="110"/>
      <c r="O52" s="110"/>
      <c r="P52" s="110"/>
      <c r="Q52" s="110"/>
      <c r="R52" s="110"/>
      <c r="S52" s="110"/>
      <c r="T52" s="110"/>
    </row>
    <row r="53" spans="2:20">
      <c r="B53" s="90" t="s">
        <v>144</v>
      </c>
      <c r="F53" s="131"/>
      <c r="G53" s="132"/>
      <c r="H53" s="132"/>
    </row>
    <row r="54" spans="2:20">
      <c r="B54" s="111" t="s">
        <v>145</v>
      </c>
      <c r="E54" s="112" t="s">
        <v>83</v>
      </c>
      <c r="F54" s="112" t="s">
        <v>84</v>
      </c>
      <c r="G54" s="132"/>
      <c r="H54" s="132"/>
      <c r="K54" s="90" t="s">
        <v>153</v>
      </c>
      <c r="P54" s="99" t="s">
        <v>160</v>
      </c>
      <c r="Q54" s="92"/>
      <c r="R54" s="92"/>
      <c r="S54" s="92"/>
    </row>
    <row r="55" spans="2:20">
      <c r="B55" s="133" t="s">
        <v>559</v>
      </c>
      <c r="E55" s="190">
        <v>1695800</v>
      </c>
      <c r="F55" s="189">
        <v>1517675</v>
      </c>
      <c r="H55" s="66"/>
      <c r="L55" s="116" t="s">
        <v>69</v>
      </c>
      <c r="M55" s="116"/>
      <c r="P55" s="92" t="s">
        <v>85</v>
      </c>
      <c r="Q55" s="119">
        <f>+L56</f>
        <v>2518263</v>
      </c>
      <c r="R55" s="92"/>
      <c r="S55" s="92"/>
    </row>
    <row r="56" spans="2:20">
      <c r="B56" s="114"/>
      <c r="E56" s="128"/>
      <c r="F56" s="128"/>
      <c r="H56" s="66"/>
      <c r="K56" t="s">
        <v>85</v>
      </c>
      <c r="L56" s="134">
        <v>2518263</v>
      </c>
      <c r="M56" s="135"/>
      <c r="P56" s="92" t="s">
        <v>86</v>
      </c>
      <c r="Q56" s="119">
        <f>+L57</f>
        <v>2798070.0000000005</v>
      </c>
      <c r="R56" s="92"/>
      <c r="S56" s="92"/>
    </row>
    <row r="57" spans="2:20" ht="15.75" thickBot="1">
      <c r="E57" s="128"/>
      <c r="F57" s="128"/>
      <c r="K57" t="s">
        <v>86</v>
      </c>
      <c r="L57" s="134">
        <f>(+E55/8*1.1*12)</f>
        <v>2798070.0000000005</v>
      </c>
      <c r="M57" s="135"/>
      <c r="P57" s="92" t="s">
        <v>2</v>
      </c>
      <c r="Q57" s="102">
        <f>+Q55/Q56</f>
        <v>0.8999999999999998</v>
      </c>
      <c r="R57" s="92"/>
      <c r="S57" s="92"/>
    </row>
    <row r="58" spans="2:20" ht="15.75" thickBot="1">
      <c r="B58" s="111" t="s">
        <v>87</v>
      </c>
      <c r="E58" s="136">
        <f>SUM(E55:E57)</f>
        <v>1695800</v>
      </c>
      <c r="F58" s="136">
        <f>SUM(F55:F57)</f>
        <v>1517675</v>
      </c>
      <c r="G58" s="137">
        <f>+F58/E58</f>
        <v>0.89496108031607502</v>
      </c>
      <c r="H58" s="138"/>
      <c r="K58" t="s">
        <v>2</v>
      </c>
      <c r="L58" s="101">
        <f>+L56/L57</f>
        <v>0.8999999999999998</v>
      </c>
      <c r="M58" s="139"/>
    </row>
    <row r="59" spans="2:20">
      <c r="E59" s="140"/>
      <c r="F59" s="104"/>
      <c r="G59" s="138"/>
      <c r="H59" s="138"/>
      <c r="L59" s="101"/>
      <c r="M59" s="139"/>
    </row>
    <row r="60" spans="2:20">
      <c r="B60" s="110"/>
      <c r="C60" s="110"/>
      <c r="D60" s="110"/>
      <c r="E60" s="141"/>
      <c r="F60" s="109"/>
      <c r="G60" s="142"/>
      <c r="H60" s="142"/>
      <c r="I60" s="110"/>
      <c r="J60" s="110"/>
      <c r="K60" s="110"/>
      <c r="L60" s="110"/>
      <c r="M60" s="110"/>
      <c r="N60" s="110"/>
      <c r="O60" s="110"/>
      <c r="P60" s="110"/>
      <c r="Q60" s="110"/>
      <c r="R60" s="110"/>
      <c r="S60" s="110"/>
      <c r="T60" s="110"/>
    </row>
    <row r="61" spans="2:20">
      <c r="B61" s="90" t="s">
        <v>79</v>
      </c>
      <c r="E61" s="140"/>
      <c r="F61" s="104"/>
      <c r="G61" s="138"/>
      <c r="H61" s="138"/>
      <c r="K61" s="90"/>
      <c r="O61" s="99"/>
      <c r="P61" s="92"/>
    </row>
    <row r="62" spans="2:20">
      <c r="B62" s="90" t="s">
        <v>161</v>
      </c>
      <c r="E62" s="140"/>
      <c r="F62" s="104"/>
      <c r="G62" s="138"/>
      <c r="H62" s="138"/>
      <c r="L62" s="116" t="s">
        <v>69</v>
      </c>
      <c r="M62" s="116"/>
      <c r="P62" s="92"/>
      <c r="Q62" s="148" t="s">
        <v>69</v>
      </c>
    </row>
    <row r="63" spans="2:20" ht="15.75" thickBot="1">
      <c r="B63" t="s">
        <v>539</v>
      </c>
      <c r="E63" s="104">
        <v>18090018</v>
      </c>
      <c r="K63" t="s">
        <v>162</v>
      </c>
      <c r="L63" s="259">
        <v>84460000</v>
      </c>
      <c r="M63" s="117"/>
      <c r="P63" s="92" t="s">
        <v>162</v>
      </c>
      <c r="Q63" s="188">
        <v>40000000</v>
      </c>
    </row>
    <row r="64" spans="2:20" ht="15.75" thickBot="1">
      <c r="B64" t="s">
        <v>540</v>
      </c>
      <c r="E64" s="117">
        <v>32000000</v>
      </c>
      <c r="F64" s="144"/>
      <c r="G64" s="145">
        <f>+E63/E64</f>
        <v>0.56531306250000002</v>
      </c>
      <c r="H64" s="144"/>
      <c r="K64" t="s">
        <v>163</v>
      </c>
      <c r="L64" s="259">
        <v>84460000</v>
      </c>
      <c r="M64" s="117"/>
      <c r="P64" s="92" t="s">
        <v>163</v>
      </c>
      <c r="Q64" s="188">
        <v>40000000</v>
      </c>
    </row>
    <row r="65" spans="2:20">
      <c r="K65" t="s">
        <v>2</v>
      </c>
      <c r="L65" s="101">
        <f>+L63/L64</f>
        <v>1</v>
      </c>
      <c r="M65" s="139"/>
      <c r="P65" s="92" t="s">
        <v>2</v>
      </c>
      <c r="Q65" s="150">
        <f>+Q63/Q64</f>
        <v>1</v>
      </c>
    </row>
    <row r="66" spans="2:20">
      <c r="B66" s="110"/>
      <c r="C66" s="110"/>
      <c r="D66" s="110"/>
      <c r="E66" s="109"/>
      <c r="F66" s="109"/>
      <c r="G66" s="146"/>
      <c r="H66" s="147"/>
      <c r="I66" s="110"/>
      <c r="J66" s="110"/>
      <c r="K66" s="110"/>
      <c r="L66" s="110"/>
      <c r="M66" s="110"/>
      <c r="N66" s="110"/>
      <c r="O66" s="110"/>
      <c r="P66" s="110"/>
      <c r="Q66" s="110"/>
      <c r="R66" s="110"/>
      <c r="S66" s="110"/>
      <c r="T66" s="110"/>
    </row>
    <row r="67" spans="2:20">
      <c r="B67" s="90" t="s">
        <v>90</v>
      </c>
      <c r="O67" s="92"/>
    </row>
    <row r="68" spans="2:20">
      <c r="B68" s="90" t="s">
        <v>533</v>
      </c>
      <c r="K68" s="90"/>
      <c r="O68" s="99"/>
    </row>
    <row r="69" spans="2:20">
      <c r="L69" s="116" t="s">
        <v>69</v>
      </c>
      <c r="M69" s="116"/>
    </row>
    <row r="70" spans="2:20" ht="15.75" thickBot="1">
      <c r="B70" t="s">
        <v>541</v>
      </c>
      <c r="F70" s="117">
        <v>15860657</v>
      </c>
      <c r="K70" t="s">
        <v>92</v>
      </c>
      <c r="L70" s="117">
        <v>41111706</v>
      </c>
      <c r="M70" s="117"/>
      <c r="O70" s="92" t="s">
        <v>92</v>
      </c>
      <c r="R70" s="143">
        <f>+L70*1.05</f>
        <v>43167291.300000004</v>
      </c>
    </row>
    <row r="71" spans="2:20" ht="15.75" thickBot="1">
      <c r="B71" t="s">
        <v>542</v>
      </c>
      <c r="F71" s="117">
        <v>31626203</v>
      </c>
      <c r="G71" s="137">
        <f>+F70/F71</f>
        <v>0.50150367402624974</v>
      </c>
      <c r="K71" t="s">
        <v>571</v>
      </c>
      <c r="L71" s="117">
        <f>+L70+L25</f>
        <v>126893368</v>
      </c>
      <c r="M71" s="117"/>
      <c r="O71" s="92" t="s">
        <v>93</v>
      </c>
      <c r="R71" s="143">
        <f>+L71*1.05</f>
        <v>133238036.40000001</v>
      </c>
    </row>
    <row r="72" spans="2:20">
      <c r="K72" t="s">
        <v>2</v>
      </c>
      <c r="L72" s="149">
        <f>+L70/L71</f>
        <v>0.3239862464679793</v>
      </c>
      <c r="M72" s="139"/>
      <c r="O72" s="92" t="s">
        <v>2</v>
      </c>
      <c r="R72" s="150">
        <f>+R70/R71</f>
        <v>0.32398624646797936</v>
      </c>
    </row>
    <row r="74" spans="2:20">
      <c r="B74" s="110"/>
      <c r="C74" s="110"/>
      <c r="D74" s="110"/>
      <c r="E74" s="141"/>
      <c r="F74" s="109"/>
      <c r="G74" s="142"/>
      <c r="H74" s="142"/>
      <c r="I74" s="110"/>
      <c r="J74" s="110"/>
      <c r="K74" s="110"/>
      <c r="L74" s="110"/>
      <c r="M74" s="110"/>
      <c r="N74" s="110"/>
      <c r="O74" s="110"/>
      <c r="P74" s="110"/>
      <c r="Q74" s="110"/>
      <c r="R74" s="110"/>
      <c r="S74" s="110"/>
      <c r="T74" s="110"/>
    </row>
    <row r="75" spans="2:20">
      <c r="B75" s="90" t="s">
        <v>528</v>
      </c>
      <c r="E75" s="140"/>
      <c r="F75" s="104"/>
      <c r="G75" s="138"/>
      <c r="H75" s="138"/>
      <c r="K75" s="90"/>
      <c r="O75" s="99"/>
      <c r="P75" s="92"/>
    </row>
    <row r="76" spans="2:20">
      <c r="B76" s="90" t="s">
        <v>527</v>
      </c>
      <c r="E76" s="140"/>
      <c r="F76" s="104"/>
      <c r="G76" s="138"/>
      <c r="H76" s="138"/>
      <c r="L76" s="116" t="s">
        <v>69</v>
      </c>
      <c r="M76" s="116"/>
      <c r="P76" s="92"/>
      <c r="Q76" s="148" t="s">
        <v>69</v>
      </c>
    </row>
    <row r="77" spans="2:20" ht="15.75" thickBot="1">
      <c r="B77" t="s">
        <v>529</v>
      </c>
      <c r="E77" s="104">
        <v>4</v>
      </c>
      <c r="K77" t="s">
        <v>531</v>
      </c>
      <c r="L77" s="259">
        <v>9</v>
      </c>
      <c r="M77" s="117"/>
      <c r="P77" s="92" t="s">
        <v>162</v>
      </c>
      <c r="Q77" s="188">
        <v>10</v>
      </c>
    </row>
    <row r="78" spans="2:20" ht="15.75" thickBot="1">
      <c r="B78" t="s">
        <v>530</v>
      </c>
      <c r="E78" s="117">
        <v>11</v>
      </c>
      <c r="F78" s="144"/>
      <c r="G78" s="145">
        <f>+E77/E78</f>
        <v>0.36363636363636365</v>
      </c>
      <c r="H78" s="144"/>
      <c r="K78" t="s">
        <v>532</v>
      </c>
      <c r="L78" s="259">
        <v>9</v>
      </c>
      <c r="M78" s="117"/>
      <c r="P78" s="92" t="s">
        <v>163</v>
      </c>
      <c r="Q78" s="188">
        <v>10</v>
      </c>
    </row>
    <row r="79" spans="2:20">
      <c r="K79" t="s">
        <v>2</v>
      </c>
      <c r="L79" s="101">
        <f>+L77/L78</f>
        <v>1</v>
      </c>
      <c r="M79" s="139"/>
      <c r="P79" s="92" t="s">
        <v>2</v>
      </c>
      <c r="Q79" s="150">
        <f>+Q77/Q78</f>
        <v>1</v>
      </c>
    </row>
  </sheetData>
  <pageMargins left="0.23622047244094491" right="0.23622047244094491" top="0.31496062992125984" bottom="0.31496062992125984" header="0.31496062992125984" footer="0.31496062992125984"/>
  <pageSetup scale="47"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13D0-ACA3-4EA1-8864-6EEBFBF22527}">
  <dimension ref="A2:N404"/>
  <sheetViews>
    <sheetView workbookViewId="0">
      <selection activeCell="D24" sqref="D24"/>
    </sheetView>
  </sheetViews>
  <sheetFormatPr baseColWidth="10" defaultRowHeight="15"/>
  <cols>
    <col min="1" max="1" width="32" customWidth="1"/>
    <col min="2" max="2" width="13.85546875" customWidth="1"/>
    <col min="10" max="10" width="11.42578125" style="54"/>
    <col min="11" max="11" width="50.5703125" customWidth="1"/>
    <col min="12" max="12" width="16.85546875" customWidth="1"/>
  </cols>
  <sheetData>
    <row r="2" spans="1:14">
      <c r="A2" s="647" t="s">
        <v>641</v>
      </c>
      <c r="B2" s="647"/>
      <c r="C2" s="647"/>
      <c r="D2" s="647"/>
      <c r="E2" s="647"/>
      <c r="F2" s="647"/>
      <c r="G2" s="647"/>
      <c r="H2" s="647"/>
      <c r="I2" s="647"/>
      <c r="J2" s="238"/>
      <c r="K2" s="647" t="s">
        <v>641</v>
      </c>
      <c r="L2" s="647"/>
      <c r="M2" s="647"/>
      <c r="N2" s="647"/>
    </row>
    <row r="3" spans="1:14">
      <c r="A3" s="191"/>
      <c r="B3" s="191"/>
      <c r="C3" s="191"/>
      <c r="D3" s="191"/>
      <c r="E3" s="191"/>
      <c r="F3" s="191"/>
      <c r="G3" s="191"/>
      <c r="H3" s="191"/>
      <c r="I3" s="191"/>
      <c r="J3" s="239"/>
      <c r="K3" s="191"/>
      <c r="L3" s="191"/>
      <c r="M3" s="191"/>
      <c r="N3" s="191"/>
    </row>
    <row r="4" spans="1:14" ht="16.5" thickBot="1">
      <c r="A4" s="191"/>
      <c r="B4" s="191"/>
      <c r="C4" s="191"/>
      <c r="D4" s="191"/>
      <c r="E4" s="191"/>
      <c r="F4" s="191"/>
      <c r="G4" s="191"/>
      <c r="H4" s="191"/>
      <c r="I4" s="191"/>
      <c r="J4" s="239"/>
      <c r="K4" s="648" t="s">
        <v>131</v>
      </c>
      <c r="L4" s="648"/>
      <c r="M4" s="648"/>
      <c r="N4" s="648"/>
    </row>
    <row r="5" spans="1:14" ht="15.75" thickBot="1">
      <c r="A5" s="191"/>
      <c r="B5" s="649" t="s">
        <v>172</v>
      </c>
      <c r="C5" s="650"/>
      <c r="D5" s="650"/>
      <c r="E5" s="650"/>
      <c r="F5" s="651"/>
      <c r="G5" s="191"/>
      <c r="H5" s="191"/>
      <c r="I5" s="191"/>
      <c r="J5" s="239"/>
      <c r="K5" s="191"/>
      <c r="L5" s="191"/>
      <c r="M5" s="191"/>
      <c r="N5" s="191"/>
    </row>
    <row r="6" spans="1:14" ht="64.5" thickBot="1">
      <c r="A6" s="192"/>
      <c r="B6" s="193" t="s">
        <v>173</v>
      </c>
      <c r="C6" s="193" t="s">
        <v>174</v>
      </c>
      <c r="D6" s="193" t="s">
        <v>175</v>
      </c>
      <c r="E6" s="193" t="s">
        <v>176</v>
      </c>
      <c r="F6" s="194" t="s">
        <v>177</v>
      </c>
      <c r="G6" s="194" t="s">
        <v>178</v>
      </c>
      <c r="H6" s="193" t="s">
        <v>179</v>
      </c>
      <c r="I6" s="194" t="s">
        <v>178</v>
      </c>
      <c r="J6" s="240"/>
      <c r="K6" s="186" t="s">
        <v>180</v>
      </c>
      <c r="L6" s="195" t="s">
        <v>177</v>
      </c>
      <c r="M6" s="196" t="s">
        <v>175</v>
      </c>
      <c r="N6" s="186" t="s">
        <v>181</v>
      </c>
    </row>
    <row r="7" spans="1:14">
      <c r="A7" s="197" t="s">
        <v>131</v>
      </c>
      <c r="B7" s="203">
        <f>+N316</f>
        <v>266</v>
      </c>
      <c r="C7" s="203">
        <v>0</v>
      </c>
      <c r="D7" s="203">
        <f>+M316</f>
        <v>23</v>
      </c>
      <c r="E7" s="203">
        <v>0</v>
      </c>
      <c r="F7" s="203">
        <f>+L316</f>
        <v>22</v>
      </c>
      <c r="G7" s="256">
        <f>SUM(B7:F7)</f>
        <v>311</v>
      </c>
      <c r="H7" s="198">
        <v>3</v>
      </c>
      <c r="I7" s="199">
        <f t="shared" ref="I7:I11" si="0">+G7+H7</f>
        <v>314</v>
      </c>
      <c r="J7" s="240"/>
      <c r="K7" s="250" t="s">
        <v>184</v>
      </c>
      <c r="L7" s="241" t="s">
        <v>17</v>
      </c>
      <c r="M7" s="201" t="s">
        <v>17</v>
      </c>
      <c r="N7" s="173">
        <v>1</v>
      </c>
    </row>
    <row r="8" spans="1:14">
      <c r="A8" s="202" t="s">
        <v>80</v>
      </c>
      <c r="B8" s="203">
        <v>0</v>
      </c>
      <c r="C8" s="204">
        <f>+N343</f>
        <v>8</v>
      </c>
      <c r="D8" s="203">
        <v>0</v>
      </c>
      <c r="E8" s="204">
        <f>+M343</f>
        <v>5</v>
      </c>
      <c r="F8" s="203">
        <f>+L343</f>
        <v>9</v>
      </c>
      <c r="G8" s="256">
        <f t="shared" ref="G8:G11" si="1">SUM(B8:F8)</f>
        <v>22</v>
      </c>
      <c r="H8" s="203">
        <v>0</v>
      </c>
      <c r="I8" s="199">
        <f t="shared" si="0"/>
        <v>22</v>
      </c>
      <c r="J8" s="240"/>
      <c r="K8" s="251" t="s">
        <v>600</v>
      </c>
      <c r="L8" s="242" t="s">
        <v>17</v>
      </c>
      <c r="M8" s="205" t="s">
        <v>17</v>
      </c>
      <c r="N8" s="173">
        <v>1</v>
      </c>
    </row>
    <row r="9" spans="1:14">
      <c r="A9" s="202" t="s">
        <v>81</v>
      </c>
      <c r="B9" s="203">
        <f>+M361</f>
        <v>10</v>
      </c>
      <c r="C9" s="204">
        <v>0</v>
      </c>
      <c r="D9" s="203">
        <f>+L361</f>
        <v>3</v>
      </c>
      <c r="E9" s="204">
        <v>0</v>
      </c>
      <c r="F9" s="203">
        <v>0</v>
      </c>
      <c r="G9" s="256">
        <f t="shared" si="1"/>
        <v>13</v>
      </c>
      <c r="H9" s="203">
        <v>0</v>
      </c>
      <c r="I9" s="199">
        <f t="shared" si="0"/>
        <v>13</v>
      </c>
      <c r="J9" s="240"/>
      <c r="K9" s="252" t="s">
        <v>482</v>
      </c>
      <c r="L9" s="243"/>
      <c r="M9" s="207"/>
      <c r="N9" s="159">
        <v>1</v>
      </c>
    </row>
    <row r="10" spans="1:14">
      <c r="A10" s="202" t="s">
        <v>82</v>
      </c>
      <c r="B10" s="203">
        <v>0</v>
      </c>
      <c r="C10" s="204">
        <f>+N375</f>
        <v>5</v>
      </c>
      <c r="D10" s="203">
        <v>0</v>
      </c>
      <c r="E10" s="204">
        <f>+M375</f>
        <v>2</v>
      </c>
      <c r="F10" s="203">
        <f>+L375</f>
        <v>1</v>
      </c>
      <c r="G10" s="256">
        <f t="shared" si="1"/>
        <v>8</v>
      </c>
      <c r="H10" s="203">
        <v>0</v>
      </c>
      <c r="I10" s="199">
        <f t="shared" si="0"/>
        <v>8</v>
      </c>
      <c r="J10" s="240"/>
      <c r="K10" s="253" t="s">
        <v>183</v>
      </c>
      <c r="L10" s="243"/>
      <c r="M10" s="207">
        <v>1</v>
      </c>
      <c r="N10" s="159"/>
    </row>
    <row r="11" spans="1:14">
      <c r="A11" s="202" t="s">
        <v>132</v>
      </c>
      <c r="B11" s="203">
        <v>0</v>
      </c>
      <c r="C11" s="204">
        <v>0</v>
      </c>
      <c r="D11" s="203">
        <v>0</v>
      </c>
      <c r="E11" s="204">
        <f>+L391</f>
        <v>10</v>
      </c>
      <c r="F11" s="203">
        <v>0</v>
      </c>
      <c r="G11" s="256">
        <f t="shared" si="1"/>
        <v>10</v>
      </c>
      <c r="H11" s="203">
        <v>0</v>
      </c>
      <c r="I11" s="199">
        <f t="shared" si="0"/>
        <v>10</v>
      </c>
      <c r="J11" s="240"/>
      <c r="K11" s="253" t="s">
        <v>182</v>
      </c>
      <c r="L11" s="244"/>
      <c r="M11" s="208"/>
      <c r="N11" s="159">
        <v>1</v>
      </c>
    </row>
    <row r="12" spans="1:14" ht="15.75" thickBot="1">
      <c r="A12" s="209"/>
      <c r="B12" s="210"/>
      <c r="C12" s="211"/>
      <c r="D12" s="210"/>
      <c r="E12" s="211"/>
      <c r="F12" s="210"/>
      <c r="G12" s="211"/>
      <c r="H12" s="210"/>
      <c r="I12" s="212"/>
      <c r="J12" s="240"/>
      <c r="K12" s="252" t="s">
        <v>186</v>
      </c>
      <c r="L12" s="243" t="s">
        <v>17</v>
      </c>
      <c r="M12" s="207" t="s">
        <v>17</v>
      </c>
      <c r="N12" s="159">
        <v>1</v>
      </c>
    </row>
    <row r="13" spans="1:14" ht="15.75" thickBot="1">
      <c r="A13" s="213" t="s">
        <v>189</v>
      </c>
      <c r="B13" s="194">
        <f t="shared" ref="B13:G13" si="2">SUM(B7:B12)</f>
        <v>276</v>
      </c>
      <c r="C13" s="214">
        <f t="shared" si="2"/>
        <v>13</v>
      </c>
      <c r="D13" s="194">
        <f t="shared" si="2"/>
        <v>26</v>
      </c>
      <c r="E13" s="214">
        <f t="shared" si="2"/>
        <v>17</v>
      </c>
      <c r="F13" s="194">
        <f t="shared" si="2"/>
        <v>32</v>
      </c>
      <c r="G13" s="257">
        <f t="shared" si="2"/>
        <v>364</v>
      </c>
      <c r="H13" s="194">
        <f t="shared" ref="H13:I13" si="3">SUM(H7:H12)</f>
        <v>3</v>
      </c>
      <c r="I13" s="215">
        <f t="shared" si="3"/>
        <v>367</v>
      </c>
      <c r="J13" s="240"/>
      <c r="K13" s="252" t="s">
        <v>188</v>
      </c>
      <c r="L13" s="243"/>
      <c r="M13" s="207"/>
      <c r="N13" s="159">
        <v>1</v>
      </c>
    </row>
    <row r="14" spans="1:14">
      <c r="A14" s="191"/>
      <c r="B14" s="191"/>
      <c r="C14" s="191"/>
      <c r="D14" s="191"/>
      <c r="E14" s="191"/>
      <c r="F14" s="191"/>
      <c r="G14" s="191"/>
      <c r="H14" s="191"/>
      <c r="I14" s="191"/>
      <c r="J14" s="239"/>
      <c r="K14" s="252" t="s">
        <v>187</v>
      </c>
      <c r="L14" s="243" t="s">
        <v>17</v>
      </c>
      <c r="M14" s="207" t="s">
        <v>17</v>
      </c>
      <c r="N14" s="159">
        <v>1</v>
      </c>
    </row>
    <row r="15" spans="1:14">
      <c r="A15" s="191"/>
      <c r="B15" s="191" t="s">
        <v>89</v>
      </c>
      <c r="C15" s="191">
        <f>+B13+D13</f>
        <v>302</v>
      </c>
      <c r="D15" s="191"/>
      <c r="E15" s="191"/>
      <c r="F15" s="191" t="s">
        <v>192</v>
      </c>
      <c r="G15" s="191"/>
      <c r="H15" s="191"/>
      <c r="I15" s="191"/>
      <c r="J15" s="239"/>
      <c r="K15" s="252" t="s">
        <v>190</v>
      </c>
      <c r="L15" s="243" t="s">
        <v>17</v>
      </c>
      <c r="M15" s="207" t="s">
        <v>17</v>
      </c>
      <c r="N15" s="159">
        <v>1</v>
      </c>
    </row>
    <row r="16" spans="1:14">
      <c r="A16" s="191"/>
      <c r="B16" s="191" t="s">
        <v>91</v>
      </c>
      <c r="C16" s="191">
        <f>+B13+C13+D13+E13</f>
        <v>332</v>
      </c>
      <c r="D16" s="191"/>
      <c r="E16" s="191"/>
      <c r="F16" s="191" t="s">
        <v>194</v>
      </c>
      <c r="G16" s="191"/>
      <c r="H16" s="191"/>
      <c r="I16" s="191">
        <v>582</v>
      </c>
      <c r="J16" s="239"/>
      <c r="K16" s="252" t="s">
        <v>191</v>
      </c>
      <c r="L16" s="243" t="s">
        <v>17</v>
      </c>
      <c r="M16" s="207" t="s">
        <v>17</v>
      </c>
      <c r="N16" s="159">
        <v>1</v>
      </c>
    </row>
    <row r="17" spans="1:14">
      <c r="A17" s="191"/>
      <c r="B17" s="191" t="s">
        <v>196</v>
      </c>
      <c r="C17" s="191">
        <f>+B13+C13+F13</f>
        <v>321</v>
      </c>
      <c r="D17" s="191"/>
      <c r="E17" s="191"/>
      <c r="F17" s="191"/>
      <c r="G17" s="191"/>
      <c r="H17" s="191"/>
      <c r="I17" s="191"/>
      <c r="J17" s="239"/>
      <c r="K17" s="252" t="s">
        <v>193</v>
      </c>
      <c r="L17" s="243" t="s">
        <v>17</v>
      </c>
      <c r="M17" s="207" t="s">
        <v>17</v>
      </c>
      <c r="N17" s="159">
        <v>1</v>
      </c>
    </row>
    <row r="18" spans="1:14">
      <c r="A18" s="191"/>
      <c r="B18" s="191" t="s">
        <v>198</v>
      </c>
      <c r="C18" s="258">
        <f>+G13</f>
        <v>364</v>
      </c>
      <c r="D18" s="191"/>
      <c r="E18" s="191"/>
      <c r="F18" s="191"/>
      <c r="G18" s="191"/>
      <c r="H18" s="191"/>
      <c r="I18" s="191"/>
      <c r="J18" s="239"/>
      <c r="K18" s="252" t="s">
        <v>195</v>
      </c>
      <c r="L18" s="243" t="s">
        <v>17</v>
      </c>
      <c r="M18" s="207"/>
      <c r="N18" s="159">
        <v>1</v>
      </c>
    </row>
    <row r="19" spans="1:14">
      <c r="A19" s="191"/>
      <c r="D19" s="191"/>
      <c r="E19" s="191"/>
      <c r="F19" s="191"/>
      <c r="G19" s="191"/>
      <c r="H19" s="191"/>
      <c r="I19" s="191"/>
      <c r="J19" s="239"/>
      <c r="K19" s="252" t="s">
        <v>197</v>
      </c>
      <c r="L19" s="243" t="s">
        <v>17</v>
      </c>
      <c r="M19" s="207" t="s">
        <v>17</v>
      </c>
      <c r="N19" s="159">
        <v>1</v>
      </c>
    </row>
    <row r="20" spans="1:14">
      <c r="A20" s="217"/>
      <c r="B20" s="218"/>
      <c r="C20" s="218"/>
      <c r="D20" s="191"/>
      <c r="E20" s="191"/>
      <c r="F20" s="191"/>
      <c r="G20" s="191"/>
      <c r="H20" s="191"/>
      <c r="I20" s="191"/>
      <c r="J20" s="239"/>
      <c r="K20" s="254" t="s">
        <v>601</v>
      </c>
      <c r="L20" s="243"/>
      <c r="M20" s="207"/>
      <c r="N20" s="159">
        <v>1</v>
      </c>
    </row>
    <row r="21" spans="1:14">
      <c r="A21" s="217"/>
      <c r="B21" s="220" t="s">
        <v>558</v>
      </c>
      <c r="C21" s="218"/>
      <c r="D21" s="191"/>
      <c r="E21" s="191"/>
      <c r="F21" s="191"/>
      <c r="G21" s="191"/>
      <c r="H21" s="191"/>
      <c r="I21" s="191"/>
      <c r="J21" s="239"/>
      <c r="K21" s="252" t="s">
        <v>199</v>
      </c>
      <c r="L21" s="243" t="s">
        <v>17</v>
      </c>
      <c r="M21" s="207" t="s">
        <v>17</v>
      </c>
      <c r="N21" s="159">
        <v>1</v>
      </c>
    </row>
    <row r="22" spans="1:14">
      <c r="A22" s="217"/>
      <c r="B22" s="221" t="s">
        <v>554</v>
      </c>
      <c r="C22" s="222">
        <f>+I16</f>
        <v>582</v>
      </c>
      <c r="D22" s="191"/>
      <c r="E22" s="191"/>
      <c r="F22" s="191"/>
      <c r="G22" s="191"/>
      <c r="H22" s="191"/>
      <c r="I22" s="191"/>
      <c r="J22" s="239"/>
      <c r="K22" s="254" t="s">
        <v>546</v>
      </c>
      <c r="L22" s="243"/>
      <c r="M22" s="207"/>
      <c r="N22" s="159">
        <v>1</v>
      </c>
    </row>
    <row r="23" spans="1:14">
      <c r="A23" s="217"/>
      <c r="B23" s="221" t="s">
        <v>555</v>
      </c>
      <c r="C23" s="222">
        <f>+C18</f>
        <v>364</v>
      </c>
      <c r="D23" s="191"/>
      <c r="E23" s="191"/>
      <c r="F23" s="191"/>
      <c r="G23" s="191"/>
      <c r="H23" s="191"/>
      <c r="I23" s="191"/>
      <c r="J23" s="239"/>
      <c r="K23" s="252" t="s">
        <v>200</v>
      </c>
      <c r="L23" s="243" t="s">
        <v>17</v>
      </c>
      <c r="M23" s="207" t="s">
        <v>17</v>
      </c>
      <c r="N23" s="159">
        <v>1</v>
      </c>
    </row>
    <row r="24" spans="1:14">
      <c r="A24" s="216"/>
      <c r="B24" s="221" t="s">
        <v>556</v>
      </c>
      <c r="C24" s="222">
        <v>3</v>
      </c>
      <c r="D24" s="191"/>
      <c r="E24" s="191"/>
      <c r="F24" s="191"/>
      <c r="G24" s="191"/>
      <c r="H24" s="191"/>
      <c r="I24" s="191"/>
      <c r="J24" s="239"/>
      <c r="K24" s="252" t="s">
        <v>201</v>
      </c>
      <c r="L24" s="245" t="s">
        <v>17</v>
      </c>
      <c r="M24" s="161">
        <v>1</v>
      </c>
      <c r="N24" s="160" t="s">
        <v>17</v>
      </c>
    </row>
    <row r="25" spans="1:14">
      <c r="A25" s="191"/>
      <c r="B25" s="223" t="s">
        <v>557</v>
      </c>
      <c r="C25" s="222">
        <f>+C24+C23</f>
        <v>367</v>
      </c>
      <c r="D25" s="191"/>
      <c r="E25" s="191"/>
      <c r="F25" s="191"/>
      <c r="G25" s="191"/>
      <c r="H25" s="191"/>
      <c r="I25" s="191"/>
      <c r="J25" s="239"/>
      <c r="K25" s="254" t="s">
        <v>602</v>
      </c>
      <c r="L25" s="243"/>
      <c r="M25" s="207"/>
      <c r="N25" s="159">
        <v>1</v>
      </c>
    </row>
    <row r="26" spans="1:14">
      <c r="A26" s="191"/>
      <c r="B26" s="191"/>
      <c r="C26" s="191"/>
      <c r="D26" s="191"/>
      <c r="E26" s="191"/>
      <c r="F26" s="191"/>
      <c r="G26" s="191"/>
      <c r="H26" s="191"/>
      <c r="I26" s="191"/>
      <c r="J26" s="239"/>
      <c r="K26" s="253" t="s">
        <v>202</v>
      </c>
      <c r="L26" s="245"/>
      <c r="M26" s="161">
        <v>1</v>
      </c>
      <c r="N26" s="160"/>
    </row>
    <row r="27" spans="1:14">
      <c r="A27" s="191"/>
      <c r="B27" s="191"/>
      <c r="C27" s="191"/>
      <c r="D27" s="191"/>
      <c r="E27" s="191"/>
      <c r="F27" s="191"/>
      <c r="G27" s="191"/>
      <c r="H27" s="191"/>
      <c r="I27" s="191"/>
      <c r="J27" s="239"/>
      <c r="K27" s="254" t="s">
        <v>603</v>
      </c>
      <c r="L27" s="243"/>
      <c r="M27" s="207"/>
      <c r="N27" s="159">
        <v>1</v>
      </c>
    </row>
    <row r="28" spans="1:14">
      <c r="A28" s="191"/>
      <c r="B28" s="191"/>
      <c r="C28" s="191"/>
      <c r="D28" s="191"/>
      <c r="E28" s="191"/>
      <c r="F28" s="191"/>
      <c r="G28" s="191"/>
      <c r="H28" s="191"/>
      <c r="I28" s="191"/>
      <c r="J28" s="239"/>
      <c r="K28" s="252" t="s">
        <v>203</v>
      </c>
      <c r="L28" s="243" t="s">
        <v>17</v>
      </c>
      <c r="M28" s="207" t="s">
        <v>17</v>
      </c>
      <c r="N28" s="159">
        <v>1</v>
      </c>
    </row>
    <row r="29" spans="1:14">
      <c r="A29" s="191"/>
      <c r="B29" s="191"/>
      <c r="C29" s="191"/>
      <c r="D29" s="191"/>
      <c r="E29" s="191"/>
      <c r="F29" s="191"/>
      <c r="G29" s="191"/>
      <c r="H29" s="191"/>
      <c r="I29" s="191"/>
      <c r="J29" s="239"/>
      <c r="K29" s="252" t="s">
        <v>204</v>
      </c>
      <c r="L29" s="243" t="s">
        <v>17</v>
      </c>
      <c r="M29" s="207" t="s">
        <v>17</v>
      </c>
      <c r="N29" s="159">
        <v>1</v>
      </c>
    </row>
    <row r="30" spans="1:14">
      <c r="A30" s="191"/>
      <c r="B30" s="191"/>
      <c r="C30" s="191"/>
      <c r="D30" s="191"/>
      <c r="E30" s="191"/>
      <c r="F30" s="191"/>
      <c r="G30" s="191"/>
      <c r="H30" s="191"/>
      <c r="I30" s="191"/>
      <c r="J30" s="239"/>
      <c r="K30" s="254" t="s">
        <v>604</v>
      </c>
      <c r="L30" s="243"/>
      <c r="M30" s="207"/>
      <c r="N30" s="159">
        <v>1</v>
      </c>
    </row>
    <row r="31" spans="1:14">
      <c r="A31" s="191"/>
      <c r="B31" s="191"/>
      <c r="C31" s="191"/>
      <c r="D31" s="191"/>
      <c r="E31" s="191"/>
      <c r="F31" s="191"/>
      <c r="G31" s="191"/>
      <c r="H31" s="191"/>
      <c r="I31" s="191"/>
      <c r="J31" s="239"/>
      <c r="K31" s="252" t="s">
        <v>205</v>
      </c>
      <c r="L31" s="243" t="s">
        <v>17</v>
      </c>
      <c r="M31" s="207" t="s">
        <v>17</v>
      </c>
      <c r="N31" s="159">
        <v>1</v>
      </c>
    </row>
    <row r="32" spans="1:14">
      <c r="A32" s="191"/>
      <c r="B32" s="191"/>
      <c r="C32" s="191"/>
      <c r="D32" s="191"/>
      <c r="E32" s="191"/>
      <c r="F32" s="191"/>
      <c r="G32" s="191"/>
      <c r="H32" s="191"/>
      <c r="I32" s="191"/>
      <c r="J32" s="239"/>
      <c r="K32" s="252" t="s">
        <v>206</v>
      </c>
      <c r="L32" s="245"/>
      <c r="M32" s="161">
        <v>1</v>
      </c>
      <c r="N32" s="160"/>
    </row>
    <row r="33" spans="1:14">
      <c r="A33" s="191"/>
      <c r="B33" s="191"/>
      <c r="C33" s="191"/>
      <c r="D33" s="191"/>
      <c r="E33" s="191"/>
      <c r="F33" s="191"/>
      <c r="G33" s="191"/>
      <c r="H33" s="191"/>
      <c r="I33" s="191"/>
      <c r="J33" s="239"/>
      <c r="K33" s="252" t="s">
        <v>207</v>
      </c>
      <c r="L33" s="243" t="s">
        <v>17</v>
      </c>
      <c r="M33" s="207" t="s">
        <v>17</v>
      </c>
      <c r="N33" s="159">
        <v>1</v>
      </c>
    </row>
    <row r="34" spans="1:14">
      <c r="A34" s="191"/>
      <c r="B34" s="191"/>
      <c r="C34" s="191"/>
      <c r="D34" s="191"/>
      <c r="E34" s="191"/>
      <c r="F34" s="191"/>
      <c r="G34" s="191"/>
      <c r="H34" s="191"/>
      <c r="I34" s="191"/>
      <c r="J34" s="239"/>
      <c r="K34" s="252" t="s">
        <v>208</v>
      </c>
      <c r="L34" s="243" t="s">
        <v>17</v>
      </c>
      <c r="M34" s="207" t="s">
        <v>17</v>
      </c>
      <c r="N34" s="159">
        <v>1</v>
      </c>
    </row>
    <row r="35" spans="1:14">
      <c r="A35" s="191"/>
      <c r="B35" s="191"/>
      <c r="C35" s="191"/>
      <c r="D35" s="191"/>
      <c r="E35" s="191"/>
      <c r="F35" s="191"/>
      <c r="G35" s="191"/>
      <c r="H35" s="191"/>
      <c r="I35" s="191"/>
      <c r="J35" s="239"/>
      <c r="K35" s="252" t="s">
        <v>209</v>
      </c>
      <c r="L35" s="243" t="s">
        <v>17</v>
      </c>
      <c r="M35" s="207" t="s">
        <v>17</v>
      </c>
      <c r="N35" s="159">
        <v>1</v>
      </c>
    </row>
    <row r="36" spans="1:14">
      <c r="A36" s="191"/>
      <c r="B36" s="191"/>
      <c r="C36" s="191"/>
      <c r="D36" s="191"/>
      <c r="E36" s="191"/>
      <c r="F36" s="191"/>
      <c r="G36" s="191"/>
      <c r="H36" s="191"/>
      <c r="I36" s="191"/>
      <c r="J36" s="239"/>
      <c r="K36" s="252" t="s">
        <v>210</v>
      </c>
      <c r="L36" s="245">
        <v>1</v>
      </c>
      <c r="M36" s="161"/>
      <c r="N36" s="160"/>
    </row>
    <row r="37" spans="1:14">
      <c r="A37" s="191"/>
      <c r="B37" s="191"/>
      <c r="C37" s="191"/>
      <c r="D37" s="191"/>
      <c r="E37" s="191"/>
      <c r="F37" s="191"/>
      <c r="G37" s="191"/>
      <c r="H37" s="191"/>
      <c r="I37" s="191"/>
      <c r="J37" s="239"/>
      <c r="K37" s="254" t="s">
        <v>605</v>
      </c>
      <c r="L37" s="243" t="s">
        <v>17</v>
      </c>
      <c r="M37" s="207" t="s">
        <v>17</v>
      </c>
      <c r="N37" s="159">
        <v>1</v>
      </c>
    </row>
    <row r="38" spans="1:14">
      <c r="A38" s="191"/>
      <c r="B38" s="191"/>
      <c r="C38" s="191"/>
      <c r="D38" s="191"/>
      <c r="E38" s="191"/>
      <c r="F38" s="191"/>
      <c r="G38" s="191"/>
      <c r="H38" s="191"/>
      <c r="I38" s="191"/>
      <c r="J38" s="239"/>
      <c r="K38" s="252" t="s">
        <v>211</v>
      </c>
      <c r="L38" s="243" t="s">
        <v>17</v>
      </c>
      <c r="M38" s="207" t="s">
        <v>17</v>
      </c>
      <c r="N38" s="159">
        <v>1</v>
      </c>
    </row>
    <row r="39" spans="1:14">
      <c r="A39" s="191"/>
      <c r="B39" s="191"/>
      <c r="C39" s="191"/>
      <c r="D39" s="191"/>
      <c r="E39" s="191"/>
      <c r="F39" s="191"/>
      <c r="G39" s="191"/>
      <c r="H39" s="191"/>
      <c r="I39" s="191"/>
      <c r="J39" s="239"/>
      <c r="K39" s="254" t="s">
        <v>543</v>
      </c>
      <c r="L39" s="243" t="s">
        <v>17</v>
      </c>
      <c r="M39" s="207" t="s">
        <v>17</v>
      </c>
      <c r="N39" s="159">
        <v>1</v>
      </c>
    </row>
    <row r="40" spans="1:14">
      <c r="A40" s="191"/>
      <c r="B40" s="191"/>
      <c r="C40" s="191"/>
      <c r="D40" s="191"/>
      <c r="E40" s="191"/>
      <c r="F40" s="191"/>
      <c r="G40" s="191"/>
      <c r="H40" s="191"/>
      <c r="I40" s="191"/>
      <c r="J40" s="239"/>
      <c r="K40" s="252" t="s">
        <v>212</v>
      </c>
      <c r="L40" s="243" t="s">
        <v>17</v>
      </c>
      <c r="M40" s="207" t="s">
        <v>17</v>
      </c>
      <c r="N40" s="159">
        <v>1</v>
      </c>
    </row>
    <row r="41" spans="1:14">
      <c r="A41" s="191"/>
      <c r="B41" s="191"/>
      <c r="C41" s="191"/>
      <c r="D41" s="191"/>
      <c r="E41" s="191"/>
      <c r="F41" s="191"/>
      <c r="G41" s="191"/>
      <c r="H41" s="191"/>
      <c r="I41" s="191"/>
      <c r="J41" s="239"/>
      <c r="K41" s="252" t="s">
        <v>484</v>
      </c>
      <c r="L41" s="243"/>
      <c r="M41" s="207"/>
      <c r="N41" s="159">
        <v>1</v>
      </c>
    </row>
    <row r="42" spans="1:14">
      <c r="A42" s="191"/>
      <c r="B42" s="191"/>
      <c r="C42" s="191"/>
      <c r="D42" s="191"/>
      <c r="E42" s="191"/>
      <c r="F42" s="191"/>
      <c r="G42" s="191"/>
      <c r="H42" s="191"/>
      <c r="I42" s="191"/>
      <c r="J42" s="239"/>
      <c r="K42" s="252" t="s">
        <v>213</v>
      </c>
      <c r="L42" s="243" t="s">
        <v>17</v>
      </c>
      <c r="M42" s="207" t="s">
        <v>17</v>
      </c>
      <c r="N42" s="159">
        <v>1</v>
      </c>
    </row>
    <row r="43" spans="1:14">
      <c r="A43" s="191"/>
      <c r="B43" s="191"/>
      <c r="C43" s="191"/>
      <c r="D43" s="191"/>
      <c r="E43" s="191"/>
      <c r="F43" s="191"/>
      <c r="G43" s="191"/>
      <c r="H43" s="191"/>
      <c r="I43" s="191"/>
      <c r="J43" s="239"/>
      <c r="K43" s="252" t="s">
        <v>214</v>
      </c>
      <c r="L43" s="243" t="s">
        <v>17</v>
      </c>
      <c r="M43" s="207" t="s">
        <v>17</v>
      </c>
      <c r="N43" s="159">
        <v>1</v>
      </c>
    </row>
    <row r="44" spans="1:14">
      <c r="A44" s="191"/>
      <c r="B44" s="191"/>
      <c r="C44" s="191"/>
      <c r="D44" s="191"/>
      <c r="E44" s="191"/>
      <c r="F44" s="191"/>
      <c r="G44" s="191"/>
      <c r="H44" s="191"/>
      <c r="I44" s="191"/>
      <c r="J44" s="239"/>
      <c r="K44" s="252" t="s">
        <v>215</v>
      </c>
      <c r="L44" s="243" t="s">
        <v>17</v>
      </c>
      <c r="M44" s="207" t="s">
        <v>17</v>
      </c>
      <c r="N44" s="159">
        <v>1</v>
      </c>
    </row>
    <row r="45" spans="1:14">
      <c r="A45" s="191"/>
      <c r="B45" s="191"/>
      <c r="C45" s="191"/>
      <c r="D45" s="191"/>
      <c r="E45" s="191"/>
      <c r="F45" s="191"/>
      <c r="G45" s="191"/>
      <c r="H45" s="191"/>
      <c r="I45" s="191"/>
      <c r="J45" s="239"/>
      <c r="K45" s="252" t="s">
        <v>216</v>
      </c>
      <c r="L45" s="243" t="s">
        <v>17</v>
      </c>
      <c r="M45" s="207" t="s">
        <v>17</v>
      </c>
      <c r="N45" s="159">
        <v>1</v>
      </c>
    </row>
    <row r="46" spans="1:14">
      <c r="A46" s="191"/>
      <c r="B46" s="191"/>
      <c r="C46" s="191"/>
      <c r="D46" s="191"/>
      <c r="E46" s="191"/>
      <c r="F46" s="191"/>
      <c r="G46" s="191"/>
      <c r="H46" s="191"/>
      <c r="I46" s="191"/>
      <c r="J46" s="239"/>
      <c r="K46" s="252" t="s">
        <v>217</v>
      </c>
      <c r="L46" s="245">
        <v>1</v>
      </c>
      <c r="M46" s="161"/>
      <c r="N46" s="160"/>
    </row>
    <row r="47" spans="1:14">
      <c r="A47" s="191"/>
      <c r="B47" s="191"/>
      <c r="C47" s="191"/>
      <c r="D47" s="191"/>
      <c r="E47" s="191"/>
      <c r="F47" s="191"/>
      <c r="G47" s="191"/>
      <c r="H47" s="191"/>
      <c r="I47" s="191"/>
      <c r="J47" s="239"/>
      <c r="K47" s="252" t="s">
        <v>218</v>
      </c>
      <c r="L47" s="245"/>
      <c r="M47" s="161">
        <v>1</v>
      </c>
      <c r="N47" s="160"/>
    </row>
    <row r="48" spans="1:14">
      <c r="A48" s="191"/>
      <c r="B48" s="191"/>
      <c r="C48" s="191"/>
      <c r="D48" s="191"/>
      <c r="E48" s="191"/>
      <c r="F48" s="191"/>
      <c r="G48" s="191"/>
      <c r="H48" s="191"/>
      <c r="I48" s="191"/>
      <c r="J48" s="239"/>
      <c r="K48" s="252" t="s">
        <v>219</v>
      </c>
      <c r="L48" s="243" t="s">
        <v>17</v>
      </c>
      <c r="M48" s="207" t="s">
        <v>17</v>
      </c>
      <c r="N48" s="159">
        <v>1</v>
      </c>
    </row>
    <row r="49" spans="1:14">
      <c r="A49" s="191"/>
      <c r="B49" s="191"/>
      <c r="C49" s="191"/>
      <c r="D49" s="191"/>
      <c r="E49" s="191"/>
      <c r="F49" s="191"/>
      <c r="G49" s="191"/>
      <c r="H49" s="191"/>
      <c r="I49" s="191"/>
      <c r="J49" s="239"/>
      <c r="K49" s="252" t="s">
        <v>220</v>
      </c>
      <c r="L49" s="243" t="s">
        <v>17</v>
      </c>
      <c r="M49" s="207" t="s">
        <v>17</v>
      </c>
      <c r="N49" s="159">
        <v>1</v>
      </c>
    </row>
    <row r="50" spans="1:14">
      <c r="A50" s="191"/>
      <c r="B50" s="191"/>
      <c r="C50" s="191"/>
      <c r="D50" s="191"/>
      <c r="E50" s="191"/>
      <c r="F50" s="191"/>
      <c r="G50" s="191"/>
      <c r="H50" s="191"/>
      <c r="I50" s="191"/>
      <c r="J50" s="239"/>
      <c r="K50" s="252" t="s">
        <v>221</v>
      </c>
      <c r="L50" s="243" t="s">
        <v>17</v>
      </c>
      <c r="M50" s="207" t="s">
        <v>17</v>
      </c>
      <c r="N50" s="159">
        <v>1</v>
      </c>
    </row>
    <row r="51" spans="1:14">
      <c r="A51" s="191"/>
      <c r="B51" s="191"/>
      <c r="C51" s="191"/>
      <c r="D51" s="191"/>
      <c r="E51" s="191"/>
      <c r="F51" s="191"/>
      <c r="G51" s="191"/>
      <c r="H51" s="191"/>
      <c r="I51" s="191"/>
      <c r="J51" s="239"/>
      <c r="K51" s="252" t="s">
        <v>223</v>
      </c>
      <c r="L51" s="243" t="s">
        <v>17</v>
      </c>
      <c r="M51" s="207" t="s">
        <v>17</v>
      </c>
      <c r="N51" s="159">
        <v>1</v>
      </c>
    </row>
    <row r="52" spans="1:14">
      <c r="A52" s="191"/>
      <c r="B52" s="191"/>
      <c r="C52" s="191"/>
      <c r="D52" s="191"/>
      <c r="E52" s="191"/>
      <c r="F52" s="191"/>
      <c r="G52" s="191"/>
      <c r="H52" s="191"/>
      <c r="I52" s="191"/>
      <c r="J52" s="239"/>
      <c r="K52" s="252" t="s">
        <v>225</v>
      </c>
      <c r="L52" s="243" t="s">
        <v>17</v>
      </c>
      <c r="M52" s="207" t="s">
        <v>17</v>
      </c>
      <c r="N52" s="159">
        <v>1</v>
      </c>
    </row>
    <row r="53" spans="1:14">
      <c r="A53" s="191"/>
      <c r="B53" s="191"/>
      <c r="C53" s="191"/>
      <c r="D53" s="191"/>
      <c r="E53" s="191"/>
      <c r="F53" s="191"/>
      <c r="G53" s="191"/>
      <c r="H53" s="191"/>
      <c r="I53" s="191"/>
      <c r="J53" s="239"/>
      <c r="K53" s="252" t="s">
        <v>226</v>
      </c>
      <c r="L53" s="243" t="s">
        <v>17</v>
      </c>
      <c r="M53" s="207" t="s">
        <v>17</v>
      </c>
      <c r="N53" s="159">
        <v>1</v>
      </c>
    </row>
    <row r="54" spans="1:14">
      <c r="A54" s="191"/>
      <c r="B54" s="191"/>
      <c r="C54" s="191"/>
      <c r="D54" s="191"/>
      <c r="E54" s="191"/>
      <c r="F54" s="191"/>
      <c r="G54" s="191"/>
      <c r="H54" s="191"/>
      <c r="I54" s="191"/>
      <c r="J54" s="239"/>
      <c r="K54" s="252" t="s">
        <v>227</v>
      </c>
      <c r="L54" s="243" t="s">
        <v>17</v>
      </c>
      <c r="M54" s="207" t="s">
        <v>17</v>
      </c>
      <c r="N54" s="159">
        <v>1</v>
      </c>
    </row>
    <row r="55" spans="1:14">
      <c r="A55" s="191"/>
      <c r="B55" s="191"/>
      <c r="C55" s="191"/>
      <c r="D55" s="191"/>
      <c r="E55" s="191"/>
      <c r="F55" s="191"/>
      <c r="G55" s="191"/>
      <c r="H55" s="191"/>
      <c r="I55" s="191"/>
      <c r="J55" s="239"/>
      <c r="K55" s="252" t="s">
        <v>486</v>
      </c>
      <c r="L55" s="243"/>
      <c r="M55" s="207"/>
      <c r="N55" s="159">
        <v>1</v>
      </c>
    </row>
    <row r="56" spans="1:14">
      <c r="A56" s="191"/>
      <c r="B56" s="191"/>
      <c r="C56" s="191"/>
      <c r="D56" s="191"/>
      <c r="E56" s="191"/>
      <c r="F56" s="191"/>
      <c r="G56" s="191"/>
      <c r="H56" s="191"/>
      <c r="I56" s="191"/>
      <c r="J56" s="239"/>
      <c r="K56" s="253" t="s">
        <v>228</v>
      </c>
      <c r="L56" s="243" t="s">
        <v>17</v>
      </c>
      <c r="M56" s="207" t="s">
        <v>17</v>
      </c>
      <c r="N56" s="159">
        <v>1</v>
      </c>
    </row>
    <row r="57" spans="1:14">
      <c r="A57" s="191"/>
      <c r="B57" s="191"/>
      <c r="C57" s="191"/>
      <c r="D57" s="191"/>
      <c r="E57" s="191"/>
      <c r="F57" s="191"/>
      <c r="G57" s="191"/>
      <c r="H57" s="191"/>
      <c r="I57" s="191"/>
      <c r="J57" s="239"/>
      <c r="K57" s="253" t="s">
        <v>229</v>
      </c>
      <c r="L57" s="243" t="s">
        <v>17</v>
      </c>
      <c r="M57" s="207" t="s">
        <v>17</v>
      </c>
      <c r="N57" s="159">
        <v>1</v>
      </c>
    </row>
    <row r="58" spans="1:14">
      <c r="A58" s="191"/>
      <c r="B58" s="191"/>
      <c r="C58" s="191"/>
      <c r="D58" s="191"/>
      <c r="E58" s="191"/>
      <c r="F58" s="191"/>
      <c r="G58" s="191"/>
      <c r="H58" s="191"/>
      <c r="I58" s="191"/>
      <c r="J58" s="239"/>
      <c r="K58" s="252" t="s">
        <v>230</v>
      </c>
      <c r="L58" s="243" t="s">
        <v>17</v>
      </c>
      <c r="M58" s="207" t="s">
        <v>17</v>
      </c>
      <c r="N58" s="159">
        <v>1</v>
      </c>
    </row>
    <row r="59" spans="1:14">
      <c r="A59" s="191"/>
      <c r="B59" s="191"/>
      <c r="C59" s="191"/>
      <c r="D59" s="191"/>
      <c r="E59" s="191"/>
      <c r="F59" s="191"/>
      <c r="G59" s="191"/>
      <c r="H59" s="191"/>
      <c r="I59" s="191"/>
      <c r="J59" s="239"/>
      <c r="K59" s="252" t="s">
        <v>231</v>
      </c>
      <c r="L59" s="243" t="s">
        <v>17</v>
      </c>
      <c r="M59" s="207" t="s">
        <v>17</v>
      </c>
      <c r="N59" s="159">
        <v>1</v>
      </c>
    </row>
    <row r="60" spans="1:14">
      <c r="A60" s="191"/>
      <c r="B60" s="191"/>
      <c r="C60" s="191"/>
      <c r="D60" s="191"/>
      <c r="E60" s="191"/>
      <c r="F60" s="191"/>
      <c r="G60" s="191"/>
      <c r="H60" s="191"/>
      <c r="I60" s="191"/>
      <c r="J60" s="239"/>
      <c r="K60" s="252" t="s">
        <v>487</v>
      </c>
      <c r="L60" s="243"/>
      <c r="M60" s="207"/>
      <c r="N60" s="159">
        <v>1</v>
      </c>
    </row>
    <row r="61" spans="1:14">
      <c r="A61" s="191"/>
      <c r="B61" s="191"/>
      <c r="C61" s="191"/>
      <c r="D61" s="191"/>
      <c r="E61" s="191"/>
      <c r="F61" s="191"/>
      <c r="G61" s="191"/>
      <c r="H61" s="191"/>
      <c r="I61" s="191"/>
      <c r="J61" s="239"/>
      <c r="K61" s="252" t="s">
        <v>232</v>
      </c>
      <c r="L61" s="245"/>
      <c r="M61" s="161">
        <v>1</v>
      </c>
      <c r="N61" s="160"/>
    </row>
    <row r="62" spans="1:14">
      <c r="A62" s="191"/>
      <c r="B62" s="191"/>
      <c r="C62" s="191"/>
      <c r="D62" s="191"/>
      <c r="E62" s="191"/>
      <c r="F62" s="191"/>
      <c r="G62" s="191"/>
      <c r="H62" s="191"/>
      <c r="I62" s="191"/>
      <c r="J62" s="239"/>
      <c r="K62" s="254" t="s">
        <v>606</v>
      </c>
      <c r="L62" s="243"/>
      <c r="M62" s="207"/>
      <c r="N62" s="159">
        <v>1</v>
      </c>
    </row>
    <row r="63" spans="1:14">
      <c r="A63" s="191"/>
      <c r="B63" s="191"/>
      <c r="C63" s="191"/>
      <c r="D63" s="191"/>
      <c r="E63" s="191"/>
      <c r="F63" s="191"/>
      <c r="G63" s="191"/>
      <c r="H63" s="191"/>
      <c r="I63" s="191"/>
      <c r="J63" s="239"/>
      <c r="K63" s="252" t="s">
        <v>233</v>
      </c>
      <c r="L63" s="243" t="s">
        <v>17</v>
      </c>
      <c r="M63" s="207" t="s">
        <v>17</v>
      </c>
      <c r="N63" s="159">
        <v>1</v>
      </c>
    </row>
    <row r="64" spans="1:14">
      <c r="A64" s="191"/>
      <c r="B64" s="191"/>
      <c r="C64" s="191"/>
      <c r="D64" s="191"/>
      <c r="E64" s="191"/>
      <c r="F64" s="191"/>
      <c r="G64" s="191"/>
      <c r="H64" s="191"/>
      <c r="I64" s="191"/>
      <c r="J64" s="239"/>
      <c r="K64" s="252" t="s">
        <v>234</v>
      </c>
      <c r="L64" s="243" t="s">
        <v>17</v>
      </c>
      <c r="M64" s="207" t="s">
        <v>17</v>
      </c>
      <c r="N64" s="159">
        <v>1</v>
      </c>
    </row>
    <row r="65" spans="1:14">
      <c r="A65" s="191"/>
      <c r="B65" s="191"/>
      <c r="C65" s="191"/>
      <c r="D65" s="191"/>
      <c r="E65" s="191"/>
      <c r="F65" s="191"/>
      <c r="G65" s="191"/>
      <c r="H65" s="191"/>
      <c r="I65" s="191"/>
      <c r="J65" s="239"/>
      <c r="K65" s="252" t="s">
        <v>235</v>
      </c>
      <c r="L65" s="243" t="s">
        <v>17</v>
      </c>
      <c r="M65" s="207" t="s">
        <v>17</v>
      </c>
      <c r="N65" s="159">
        <v>1</v>
      </c>
    </row>
    <row r="66" spans="1:14">
      <c r="A66" s="191"/>
      <c r="B66" s="191"/>
      <c r="C66" s="191"/>
      <c r="D66" s="191"/>
      <c r="E66" s="191"/>
      <c r="F66" s="191"/>
      <c r="G66" s="191"/>
      <c r="H66" s="191"/>
      <c r="I66" s="191"/>
      <c r="J66" s="239"/>
      <c r="K66" s="252" t="s">
        <v>236</v>
      </c>
      <c r="L66" s="243" t="s">
        <v>17</v>
      </c>
      <c r="M66" s="207" t="s">
        <v>17</v>
      </c>
      <c r="N66" s="159">
        <v>1</v>
      </c>
    </row>
    <row r="67" spans="1:14">
      <c r="A67" s="191"/>
      <c r="B67" s="191"/>
      <c r="C67" s="191"/>
      <c r="D67" s="191"/>
      <c r="E67" s="191"/>
      <c r="F67" s="191"/>
      <c r="G67" s="191"/>
      <c r="H67" s="191"/>
      <c r="I67" s="191"/>
      <c r="J67" s="239"/>
      <c r="K67" s="252" t="s">
        <v>237</v>
      </c>
      <c r="L67" s="243" t="s">
        <v>17</v>
      </c>
      <c r="M67" s="207" t="s">
        <v>17</v>
      </c>
      <c r="N67" s="159">
        <v>1</v>
      </c>
    </row>
    <row r="68" spans="1:14">
      <c r="A68" s="191"/>
      <c r="B68" s="191"/>
      <c r="C68" s="191"/>
      <c r="D68" s="191"/>
      <c r="E68" s="191"/>
      <c r="F68" s="191"/>
      <c r="G68" s="191"/>
      <c r="H68" s="191"/>
      <c r="I68" s="191"/>
      <c r="J68" s="239"/>
      <c r="K68" s="252" t="s">
        <v>238</v>
      </c>
      <c r="L68" s="243" t="s">
        <v>17</v>
      </c>
      <c r="M68" s="207" t="s">
        <v>17</v>
      </c>
      <c r="N68" s="159">
        <v>1</v>
      </c>
    </row>
    <row r="69" spans="1:14">
      <c r="A69" s="191"/>
      <c r="B69" s="191"/>
      <c r="C69" s="191"/>
      <c r="D69" s="191"/>
      <c r="E69" s="191"/>
      <c r="F69" s="191"/>
      <c r="G69" s="191"/>
      <c r="H69" s="191"/>
      <c r="I69" s="191"/>
      <c r="J69" s="239"/>
      <c r="K69" s="252" t="s">
        <v>239</v>
      </c>
      <c r="L69" s="245">
        <v>1</v>
      </c>
      <c r="M69" s="161"/>
      <c r="N69" s="160"/>
    </row>
    <row r="70" spans="1:14">
      <c r="A70" s="191"/>
      <c r="B70" s="191"/>
      <c r="C70" s="191"/>
      <c r="D70" s="191"/>
      <c r="E70" s="191"/>
      <c r="F70" s="191"/>
      <c r="G70" s="191"/>
      <c r="H70" s="191"/>
      <c r="I70" s="191"/>
      <c r="J70" s="239"/>
      <c r="K70" s="252" t="s">
        <v>240</v>
      </c>
      <c r="L70" s="243" t="s">
        <v>17</v>
      </c>
      <c r="M70" s="207" t="s">
        <v>17</v>
      </c>
      <c r="N70" s="159">
        <v>1</v>
      </c>
    </row>
    <row r="71" spans="1:14">
      <c r="A71" s="191"/>
      <c r="B71" s="191"/>
      <c r="C71" s="191"/>
      <c r="D71" s="191"/>
      <c r="E71" s="191"/>
      <c r="F71" s="191"/>
      <c r="G71" s="191"/>
      <c r="H71" s="191"/>
      <c r="I71" s="191"/>
      <c r="J71" s="239"/>
      <c r="K71" s="252" t="s">
        <v>241</v>
      </c>
      <c r="L71" s="245"/>
      <c r="M71" s="161">
        <v>1</v>
      </c>
      <c r="N71" s="160"/>
    </row>
    <row r="72" spans="1:14">
      <c r="A72" s="191"/>
      <c r="B72" s="191"/>
      <c r="C72" s="191"/>
      <c r="D72" s="191"/>
      <c r="E72" s="191"/>
      <c r="F72" s="191"/>
      <c r="G72" s="191"/>
      <c r="H72" s="191"/>
      <c r="I72" s="191"/>
      <c r="J72" s="239"/>
      <c r="K72" s="252" t="s">
        <v>242</v>
      </c>
      <c r="L72" s="243" t="s">
        <v>17</v>
      </c>
      <c r="M72" s="207" t="s">
        <v>17</v>
      </c>
      <c r="N72" s="159">
        <v>1</v>
      </c>
    </row>
    <row r="73" spans="1:14">
      <c r="A73" s="191"/>
      <c r="B73" s="191"/>
      <c r="C73" s="191"/>
      <c r="D73" s="191"/>
      <c r="E73" s="191"/>
      <c r="F73" s="191"/>
      <c r="G73" s="191"/>
      <c r="H73" s="191"/>
      <c r="I73" s="191"/>
      <c r="J73" s="239"/>
      <c r="K73" s="253" t="s">
        <v>243</v>
      </c>
      <c r="L73" s="243" t="s">
        <v>17</v>
      </c>
      <c r="M73" s="207" t="s">
        <v>17</v>
      </c>
      <c r="N73" s="159">
        <v>1</v>
      </c>
    </row>
    <row r="74" spans="1:14">
      <c r="A74" s="191"/>
      <c r="B74" s="191"/>
      <c r="C74" s="191"/>
      <c r="D74" s="191"/>
      <c r="E74" s="191"/>
      <c r="F74" s="191"/>
      <c r="G74" s="191"/>
      <c r="H74" s="191"/>
      <c r="I74" s="191"/>
      <c r="J74" s="239"/>
      <c r="K74" s="254" t="s">
        <v>545</v>
      </c>
      <c r="L74" s="243" t="s">
        <v>17</v>
      </c>
      <c r="M74" s="207" t="s">
        <v>17</v>
      </c>
      <c r="N74" s="159">
        <v>1</v>
      </c>
    </row>
    <row r="75" spans="1:14">
      <c r="A75" s="191"/>
      <c r="B75" s="191"/>
      <c r="C75" s="191"/>
      <c r="D75" s="191"/>
      <c r="E75" s="191"/>
      <c r="F75" s="191"/>
      <c r="G75" s="191"/>
      <c r="H75" s="191"/>
      <c r="I75" s="191"/>
      <c r="J75" s="239"/>
      <c r="K75" s="253" t="s">
        <v>244</v>
      </c>
      <c r="L75" s="243" t="s">
        <v>245</v>
      </c>
      <c r="M75" s="207" t="s">
        <v>17</v>
      </c>
      <c r="N75" s="159">
        <v>1</v>
      </c>
    </row>
    <row r="76" spans="1:14">
      <c r="A76" s="191"/>
      <c r="B76" s="191"/>
      <c r="C76" s="191"/>
      <c r="D76" s="191"/>
      <c r="E76" s="191"/>
      <c r="F76" s="191"/>
      <c r="G76" s="191"/>
      <c r="H76" s="191"/>
      <c r="I76" s="191"/>
      <c r="J76" s="239"/>
      <c r="K76" s="252" t="s">
        <v>246</v>
      </c>
      <c r="L76" s="243" t="s">
        <v>17</v>
      </c>
      <c r="M76" s="207" t="s">
        <v>17</v>
      </c>
      <c r="N76" s="159">
        <v>1</v>
      </c>
    </row>
    <row r="77" spans="1:14">
      <c r="A77" s="191"/>
      <c r="B77" s="191"/>
      <c r="C77" s="191"/>
      <c r="D77" s="191"/>
      <c r="E77" s="191"/>
      <c r="F77" s="191"/>
      <c r="G77" s="191"/>
      <c r="H77" s="191"/>
      <c r="I77" s="191"/>
      <c r="J77" s="239"/>
      <c r="K77" s="252" t="s">
        <v>247</v>
      </c>
      <c r="L77" s="243"/>
      <c r="M77" s="207"/>
      <c r="N77" s="159">
        <v>1</v>
      </c>
    </row>
    <row r="78" spans="1:14">
      <c r="A78" s="191"/>
      <c r="B78" s="191"/>
      <c r="C78" s="191"/>
      <c r="D78" s="191"/>
      <c r="E78" s="191"/>
      <c r="F78" s="191"/>
      <c r="G78" s="191"/>
      <c r="H78" s="191"/>
      <c r="I78" s="191"/>
      <c r="J78" s="239"/>
      <c r="K78" s="252" t="s">
        <v>248</v>
      </c>
      <c r="L78" s="243" t="s">
        <v>17</v>
      </c>
      <c r="M78" s="207" t="s">
        <v>17</v>
      </c>
      <c r="N78" s="159">
        <v>1</v>
      </c>
    </row>
    <row r="79" spans="1:14">
      <c r="A79" s="191"/>
      <c r="B79" s="191"/>
      <c r="C79" s="191"/>
      <c r="D79" s="191"/>
      <c r="E79" s="191"/>
      <c r="F79" s="191"/>
      <c r="G79" s="191"/>
      <c r="H79" s="191"/>
      <c r="I79" s="191"/>
      <c r="J79" s="239"/>
      <c r="K79" s="252" t="s">
        <v>249</v>
      </c>
      <c r="L79" s="243" t="s">
        <v>17</v>
      </c>
      <c r="M79" s="207" t="s">
        <v>17</v>
      </c>
      <c r="N79" s="159">
        <v>1</v>
      </c>
    </row>
    <row r="80" spans="1:14">
      <c r="A80" s="191"/>
      <c r="B80" s="191"/>
      <c r="C80" s="191"/>
      <c r="D80" s="191"/>
      <c r="E80" s="191"/>
      <c r="F80" s="191"/>
      <c r="G80" s="191"/>
      <c r="H80" s="191"/>
      <c r="I80" s="191"/>
      <c r="J80" s="239"/>
      <c r="K80" s="254" t="s">
        <v>607</v>
      </c>
      <c r="L80" s="243"/>
      <c r="M80" s="207"/>
      <c r="N80" s="159">
        <v>1</v>
      </c>
    </row>
    <row r="81" spans="1:14">
      <c r="A81" s="191"/>
      <c r="B81" s="191"/>
      <c r="C81" s="191"/>
      <c r="D81" s="191"/>
      <c r="E81" s="191"/>
      <c r="F81" s="191"/>
      <c r="G81" s="191"/>
      <c r="H81" s="191"/>
      <c r="I81" s="191"/>
      <c r="J81" s="239"/>
      <c r="K81" s="252" t="s">
        <v>250</v>
      </c>
      <c r="L81" s="243"/>
      <c r="M81" s="207"/>
      <c r="N81" s="159">
        <v>1</v>
      </c>
    </row>
    <row r="82" spans="1:14">
      <c r="A82" s="191"/>
      <c r="B82" s="191"/>
      <c r="C82" s="191"/>
      <c r="D82" s="191"/>
      <c r="E82" s="191"/>
      <c r="F82" s="191"/>
      <c r="G82" s="191"/>
      <c r="H82" s="191"/>
      <c r="I82" s="191"/>
      <c r="J82" s="239"/>
      <c r="K82" s="252" t="s">
        <v>251</v>
      </c>
      <c r="L82" s="243" t="s">
        <v>17</v>
      </c>
      <c r="M82" s="207" t="s">
        <v>17</v>
      </c>
      <c r="N82" s="159">
        <v>1</v>
      </c>
    </row>
    <row r="83" spans="1:14">
      <c r="A83" s="191"/>
      <c r="B83" s="191"/>
      <c r="C83" s="191"/>
      <c r="D83" s="191"/>
      <c r="E83" s="191"/>
      <c r="F83" s="191"/>
      <c r="G83" s="191"/>
      <c r="H83" s="191"/>
      <c r="I83" s="191"/>
      <c r="J83" s="239"/>
      <c r="K83" s="254" t="s">
        <v>608</v>
      </c>
      <c r="L83" s="243"/>
      <c r="M83" s="207"/>
      <c r="N83" s="159">
        <v>1</v>
      </c>
    </row>
    <row r="84" spans="1:14">
      <c r="A84" s="191"/>
      <c r="B84" s="191"/>
      <c r="C84" s="191"/>
      <c r="D84" s="191"/>
      <c r="E84" s="191"/>
      <c r="F84" s="191"/>
      <c r="G84" s="191"/>
      <c r="H84" s="191"/>
      <c r="I84" s="191"/>
      <c r="J84" s="239"/>
      <c r="K84" s="252" t="s">
        <v>252</v>
      </c>
      <c r="L84" s="243" t="s">
        <v>17</v>
      </c>
      <c r="M84" s="207" t="s">
        <v>17</v>
      </c>
      <c r="N84" s="159">
        <v>1</v>
      </c>
    </row>
    <row r="85" spans="1:14">
      <c r="A85" s="191"/>
      <c r="B85" s="191"/>
      <c r="C85" s="191"/>
      <c r="D85" s="191"/>
      <c r="E85" s="191"/>
      <c r="F85" s="191"/>
      <c r="G85" s="191"/>
      <c r="H85" s="191"/>
      <c r="I85" s="191"/>
      <c r="J85" s="239"/>
      <c r="K85" s="253" t="s">
        <v>253</v>
      </c>
      <c r="L85" s="243" t="s">
        <v>17</v>
      </c>
      <c r="M85" s="207" t="s">
        <v>17</v>
      </c>
      <c r="N85" s="159">
        <v>1</v>
      </c>
    </row>
    <row r="86" spans="1:14">
      <c r="A86" s="191"/>
      <c r="B86" s="191"/>
      <c r="C86" s="191"/>
      <c r="D86" s="191"/>
      <c r="E86" s="191"/>
      <c r="F86" s="191"/>
      <c r="G86" s="191"/>
      <c r="H86" s="191"/>
      <c r="I86" s="191"/>
      <c r="J86" s="239"/>
      <c r="K86" s="252" t="s">
        <v>254</v>
      </c>
      <c r="L86" s="243" t="s">
        <v>17</v>
      </c>
      <c r="M86" s="207" t="s">
        <v>17</v>
      </c>
      <c r="N86" s="159">
        <v>1</v>
      </c>
    </row>
    <row r="87" spans="1:14">
      <c r="A87" s="191"/>
      <c r="B87" s="191"/>
      <c r="C87" s="191"/>
      <c r="D87" s="191"/>
      <c r="E87" s="191"/>
      <c r="F87" s="191"/>
      <c r="G87" s="191"/>
      <c r="H87" s="191"/>
      <c r="I87" s="191"/>
      <c r="J87" s="239"/>
      <c r="K87" s="254" t="s">
        <v>544</v>
      </c>
      <c r="L87" s="243">
        <v>1</v>
      </c>
      <c r="M87" s="207">
        <v>1</v>
      </c>
      <c r="N87" s="159">
        <v>1</v>
      </c>
    </row>
    <row r="88" spans="1:14">
      <c r="A88" s="191"/>
      <c r="B88" s="191"/>
      <c r="C88" s="191"/>
      <c r="D88" s="191"/>
      <c r="E88" s="191"/>
      <c r="F88" s="191"/>
      <c r="G88" s="191"/>
      <c r="H88" s="191"/>
      <c r="I88" s="191"/>
      <c r="J88" s="239"/>
      <c r="K88" s="252" t="s">
        <v>488</v>
      </c>
      <c r="L88" s="243"/>
      <c r="M88" s="207"/>
      <c r="N88" s="159">
        <v>1</v>
      </c>
    </row>
    <row r="89" spans="1:14">
      <c r="A89" s="191"/>
      <c r="B89" s="191"/>
      <c r="C89" s="191"/>
      <c r="D89" s="191"/>
      <c r="E89" s="191"/>
      <c r="F89" s="191"/>
      <c r="G89" s="191"/>
      <c r="H89" s="191"/>
      <c r="I89" s="191"/>
      <c r="J89" s="239"/>
      <c r="K89" s="252" t="s">
        <v>255</v>
      </c>
      <c r="L89" s="243" t="s">
        <v>17</v>
      </c>
      <c r="M89" s="207" t="s">
        <v>17</v>
      </c>
      <c r="N89" s="159">
        <v>1</v>
      </c>
    </row>
    <row r="90" spans="1:14">
      <c r="A90" s="191"/>
      <c r="B90" s="191"/>
      <c r="C90" s="191"/>
      <c r="D90" s="191"/>
      <c r="E90" s="191"/>
      <c r="F90" s="191"/>
      <c r="G90" s="191"/>
      <c r="H90" s="191"/>
      <c r="I90" s="191"/>
      <c r="J90" s="239"/>
      <c r="K90" s="252" t="s">
        <v>256</v>
      </c>
      <c r="L90" s="243"/>
      <c r="M90" s="207"/>
      <c r="N90" s="159">
        <v>1</v>
      </c>
    </row>
    <row r="91" spans="1:14">
      <c r="A91" s="191"/>
      <c r="B91" s="191"/>
      <c r="C91" s="191"/>
      <c r="D91" s="191"/>
      <c r="E91" s="191"/>
      <c r="F91" s="191"/>
      <c r="G91" s="191"/>
      <c r="H91" s="191"/>
      <c r="I91" s="191"/>
      <c r="J91" s="239"/>
      <c r="K91" s="252" t="s">
        <v>609</v>
      </c>
      <c r="L91" s="243"/>
      <c r="M91" s="207"/>
      <c r="N91" s="159">
        <v>1</v>
      </c>
    </row>
    <row r="92" spans="1:14">
      <c r="A92" s="191"/>
      <c r="B92" s="191"/>
      <c r="C92" s="191"/>
      <c r="D92" s="191"/>
      <c r="E92" s="191"/>
      <c r="F92" s="191"/>
      <c r="G92" s="191"/>
      <c r="H92" s="191"/>
      <c r="I92" s="191"/>
      <c r="J92" s="239"/>
      <c r="K92" s="252" t="s">
        <v>610</v>
      </c>
      <c r="L92" s="243"/>
      <c r="M92" s="207"/>
      <c r="N92" s="159">
        <v>1</v>
      </c>
    </row>
    <row r="93" spans="1:14">
      <c r="A93" s="191"/>
      <c r="B93" s="191"/>
      <c r="C93" s="191"/>
      <c r="D93" s="191"/>
      <c r="E93" s="191"/>
      <c r="F93" s="191"/>
      <c r="G93" s="191"/>
      <c r="H93" s="191"/>
      <c r="I93" s="191"/>
      <c r="J93" s="239"/>
      <c r="K93" s="252" t="s">
        <v>611</v>
      </c>
      <c r="L93" s="243"/>
      <c r="M93" s="207"/>
      <c r="N93" s="159">
        <v>1</v>
      </c>
    </row>
    <row r="94" spans="1:14">
      <c r="A94" s="191"/>
      <c r="B94" s="191"/>
      <c r="C94" s="191"/>
      <c r="D94" s="191"/>
      <c r="E94" s="191"/>
      <c r="F94" s="191"/>
      <c r="G94" s="191"/>
      <c r="H94" s="191"/>
      <c r="I94" s="191"/>
      <c r="J94" s="239"/>
      <c r="K94" s="252" t="s">
        <v>612</v>
      </c>
      <c r="L94" s="243"/>
      <c r="M94" s="207"/>
      <c r="N94" s="159">
        <v>1</v>
      </c>
    </row>
    <row r="95" spans="1:14">
      <c r="A95" s="191"/>
      <c r="B95" s="191"/>
      <c r="C95" s="191"/>
      <c r="D95" s="191"/>
      <c r="E95" s="191"/>
      <c r="F95" s="191"/>
      <c r="G95" s="191"/>
      <c r="H95" s="191"/>
      <c r="I95" s="191"/>
      <c r="J95" s="239"/>
      <c r="K95" s="252" t="s">
        <v>613</v>
      </c>
      <c r="L95" s="243"/>
      <c r="M95" s="207"/>
      <c r="N95" s="159">
        <v>1</v>
      </c>
    </row>
    <row r="96" spans="1:14">
      <c r="A96" s="191"/>
      <c r="B96" s="191"/>
      <c r="C96" s="191"/>
      <c r="D96" s="191"/>
      <c r="E96" s="191"/>
      <c r="F96" s="191"/>
      <c r="G96" s="191"/>
      <c r="H96" s="191"/>
      <c r="I96" s="191"/>
      <c r="J96" s="239"/>
      <c r="K96" s="252" t="s">
        <v>614</v>
      </c>
      <c r="L96" s="243"/>
      <c r="M96" s="207"/>
      <c r="N96" s="159">
        <v>1</v>
      </c>
    </row>
    <row r="97" spans="1:14">
      <c r="A97" s="191"/>
      <c r="B97" s="191"/>
      <c r="C97" s="191"/>
      <c r="D97" s="191"/>
      <c r="E97" s="191"/>
      <c r="F97" s="191"/>
      <c r="G97" s="191"/>
      <c r="H97" s="191"/>
      <c r="I97" s="191"/>
      <c r="J97" s="239"/>
      <c r="K97" s="252" t="s">
        <v>615</v>
      </c>
      <c r="L97" s="243"/>
      <c r="M97" s="207"/>
      <c r="N97" s="159">
        <v>1</v>
      </c>
    </row>
    <row r="98" spans="1:14">
      <c r="A98" s="191"/>
      <c r="B98" s="191"/>
      <c r="C98" s="191"/>
      <c r="D98" s="191"/>
      <c r="E98" s="191"/>
      <c r="F98" s="191"/>
      <c r="G98" s="191"/>
      <c r="H98" s="191"/>
      <c r="I98" s="191"/>
      <c r="J98" s="239"/>
      <c r="K98" s="252" t="s">
        <v>616</v>
      </c>
      <c r="L98" s="243">
        <v>1</v>
      </c>
      <c r="M98" s="207"/>
      <c r="N98" s="159"/>
    </row>
    <row r="99" spans="1:14">
      <c r="A99" s="191"/>
      <c r="B99" s="191"/>
      <c r="C99" s="191"/>
      <c r="D99" s="191"/>
      <c r="E99" s="191"/>
      <c r="F99" s="191"/>
      <c r="G99" s="191"/>
      <c r="H99" s="191"/>
      <c r="I99" s="191"/>
      <c r="J99" s="239"/>
      <c r="K99" s="252" t="s">
        <v>617</v>
      </c>
      <c r="L99" s="243"/>
      <c r="M99" s="207"/>
      <c r="N99" s="159">
        <v>1</v>
      </c>
    </row>
    <row r="100" spans="1:14">
      <c r="A100" s="191"/>
      <c r="B100" s="191"/>
      <c r="C100" s="191"/>
      <c r="D100" s="191"/>
      <c r="E100" s="191"/>
      <c r="F100" s="191"/>
      <c r="G100" s="191"/>
      <c r="H100" s="191"/>
      <c r="I100" s="191"/>
      <c r="J100" s="239"/>
      <c r="K100" s="252" t="s">
        <v>618</v>
      </c>
      <c r="L100" s="243"/>
      <c r="M100" s="207"/>
      <c r="N100" s="159">
        <v>1</v>
      </c>
    </row>
    <row r="101" spans="1:14">
      <c r="A101" s="191"/>
      <c r="B101" s="191"/>
      <c r="C101" s="191"/>
      <c r="D101" s="191"/>
      <c r="E101" s="191"/>
      <c r="F101" s="191"/>
      <c r="G101" s="191"/>
      <c r="H101" s="191"/>
      <c r="I101" s="191"/>
      <c r="J101" s="239"/>
      <c r="K101" s="252" t="s">
        <v>619</v>
      </c>
      <c r="L101" s="243"/>
      <c r="M101" s="207"/>
      <c r="N101" s="159">
        <v>1</v>
      </c>
    </row>
    <row r="102" spans="1:14">
      <c r="A102" s="191"/>
      <c r="B102" s="191"/>
      <c r="C102" s="191"/>
      <c r="D102" s="191"/>
      <c r="E102" s="191"/>
      <c r="F102" s="191"/>
      <c r="G102" s="191"/>
      <c r="H102" s="191"/>
      <c r="I102" s="191"/>
      <c r="J102" s="239"/>
      <c r="K102" s="252" t="s">
        <v>257</v>
      </c>
      <c r="L102" s="243" t="s">
        <v>17</v>
      </c>
      <c r="M102" s="207" t="s">
        <v>17</v>
      </c>
      <c r="N102" s="159">
        <v>1</v>
      </c>
    </row>
    <row r="103" spans="1:14">
      <c r="A103" s="191"/>
      <c r="B103" s="191"/>
      <c r="C103" s="191"/>
      <c r="D103" s="191"/>
      <c r="E103" s="191"/>
      <c r="F103" s="191"/>
      <c r="G103" s="191"/>
      <c r="H103" s="191"/>
      <c r="I103" s="191"/>
      <c r="J103" s="239"/>
      <c r="K103" s="253" t="s">
        <v>259</v>
      </c>
      <c r="L103" s="243" t="s">
        <v>17</v>
      </c>
      <c r="M103" s="207" t="s">
        <v>17</v>
      </c>
      <c r="N103" s="159">
        <v>1</v>
      </c>
    </row>
    <row r="104" spans="1:14">
      <c r="A104" s="191"/>
      <c r="B104" s="191"/>
      <c r="C104" s="191"/>
      <c r="D104" s="191"/>
      <c r="E104" s="191"/>
      <c r="F104" s="191"/>
      <c r="G104" s="191"/>
      <c r="H104" s="191"/>
      <c r="I104" s="191"/>
      <c r="J104" s="239"/>
      <c r="K104" s="252" t="s">
        <v>258</v>
      </c>
      <c r="L104" s="243">
        <v>1</v>
      </c>
      <c r="M104" s="207"/>
      <c r="N104" s="159"/>
    </row>
    <row r="105" spans="1:14">
      <c r="A105" s="191"/>
      <c r="B105" s="191"/>
      <c r="C105" s="191"/>
      <c r="D105" s="191"/>
      <c r="E105" s="191"/>
      <c r="F105" s="191"/>
      <c r="G105" s="191"/>
      <c r="H105" s="191"/>
      <c r="I105" s="191"/>
      <c r="J105" s="239"/>
      <c r="K105" s="253" t="s">
        <v>489</v>
      </c>
      <c r="L105" s="243"/>
      <c r="M105" s="207"/>
      <c r="N105" s="159">
        <v>1</v>
      </c>
    </row>
    <row r="106" spans="1:14">
      <c r="A106" s="191"/>
      <c r="B106" s="191"/>
      <c r="C106" s="191"/>
      <c r="D106" s="191"/>
      <c r="E106" s="191"/>
      <c r="F106" s="191"/>
      <c r="G106" s="191"/>
      <c r="H106" s="191"/>
      <c r="I106" s="191"/>
      <c r="J106" s="239"/>
      <c r="K106" s="252" t="s">
        <v>260</v>
      </c>
      <c r="L106" s="243" t="s">
        <v>17</v>
      </c>
      <c r="M106" s="207" t="s">
        <v>17</v>
      </c>
      <c r="N106" s="159">
        <v>1</v>
      </c>
    </row>
    <row r="107" spans="1:14">
      <c r="A107" s="191"/>
      <c r="B107" s="191"/>
      <c r="C107" s="191"/>
      <c r="D107" s="191"/>
      <c r="E107" s="191"/>
      <c r="F107" s="191"/>
      <c r="G107" s="191"/>
      <c r="H107" s="191"/>
      <c r="I107" s="191"/>
      <c r="J107" s="239"/>
      <c r="K107" s="253" t="s">
        <v>261</v>
      </c>
      <c r="L107" s="243" t="s">
        <v>17</v>
      </c>
      <c r="M107" s="207" t="s">
        <v>17</v>
      </c>
      <c r="N107" s="159">
        <v>1</v>
      </c>
    </row>
    <row r="108" spans="1:14">
      <c r="A108" s="191"/>
      <c r="B108" s="191"/>
      <c r="C108" s="191"/>
      <c r="D108" s="191"/>
      <c r="E108" s="191"/>
      <c r="F108" s="191"/>
      <c r="G108" s="191"/>
      <c r="H108" s="191"/>
      <c r="I108" s="191"/>
      <c r="J108" s="239"/>
      <c r="K108" s="254" t="s">
        <v>550</v>
      </c>
      <c r="L108" s="243"/>
      <c r="M108" s="207"/>
      <c r="N108" s="159">
        <v>1</v>
      </c>
    </row>
    <row r="109" spans="1:14">
      <c r="A109" s="191"/>
      <c r="B109" s="191"/>
      <c r="C109" s="191"/>
      <c r="D109" s="191"/>
      <c r="E109" s="191"/>
      <c r="F109" s="191"/>
      <c r="G109" s="191"/>
      <c r="H109" s="191"/>
      <c r="I109" s="191"/>
      <c r="J109" s="239"/>
      <c r="K109" s="252" t="s">
        <v>262</v>
      </c>
      <c r="L109" s="243" t="s">
        <v>17</v>
      </c>
      <c r="M109" s="207" t="s">
        <v>17</v>
      </c>
      <c r="N109" s="159">
        <v>1</v>
      </c>
    </row>
    <row r="110" spans="1:14">
      <c r="A110" s="191"/>
      <c r="B110" s="191"/>
      <c r="C110" s="191"/>
      <c r="D110" s="191"/>
      <c r="E110" s="191"/>
      <c r="F110" s="191"/>
      <c r="G110" s="191"/>
      <c r="H110" s="191"/>
      <c r="I110" s="191"/>
      <c r="J110" s="239"/>
      <c r="K110" s="252" t="s">
        <v>263</v>
      </c>
      <c r="L110" s="243" t="s">
        <v>17</v>
      </c>
      <c r="M110" s="207" t="s">
        <v>17</v>
      </c>
      <c r="N110" s="159">
        <v>1</v>
      </c>
    </row>
    <row r="111" spans="1:14">
      <c r="A111" s="191"/>
      <c r="B111" s="191"/>
      <c r="C111" s="191"/>
      <c r="D111" s="191"/>
      <c r="E111" s="191"/>
      <c r="F111" s="191"/>
      <c r="G111" s="191"/>
      <c r="H111" s="191"/>
      <c r="I111" s="191"/>
      <c r="J111" s="239"/>
      <c r="K111" s="252" t="s">
        <v>264</v>
      </c>
      <c r="L111" s="243" t="s">
        <v>17</v>
      </c>
      <c r="M111" s="207" t="s">
        <v>17</v>
      </c>
      <c r="N111" s="159">
        <v>1</v>
      </c>
    </row>
    <row r="112" spans="1:14">
      <c r="A112" s="191"/>
      <c r="B112" s="191"/>
      <c r="C112" s="191"/>
      <c r="D112" s="191"/>
      <c r="E112" s="191"/>
      <c r="F112" s="191"/>
      <c r="G112" s="191"/>
      <c r="H112" s="191"/>
      <c r="I112" s="191"/>
      <c r="J112" s="239"/>
      <c r="K112" s="252" t="s">
        <v>265</v>
      </c>
      <c r="L112" s="245"/>
      <c r="M112" s="161">
        <v>1</v>
      </c>
      <c r="N112" s="160"/>
    </row>
    <row r="113" spans="1:14">
      <c r="A113" s="191"/>
      <c r="B113" s="191"/>
      <c r="C113" s="191"/>
      <c r="D113" s="191"/>
      <c r="E113" s="191"/>
      <c r="F113" s="191"/>
      <c r="G113" s="191"/>
      <c r="H113" s="191"/>
      <c r="I113" s="191"/>
      <c r="J113" s="239"/>
      <c r="K113" s="252" t="s">
        <v>266</v>
      </c>
      <c r="L113" s="243" t="s">
        <v>17</v>
      </c>
      <c r="M113" s="207" t="s">
        <v>17</v>
      </c>
      <c r="N113" s="159">
        <v>1</v>
      </c>
    </row>
    <row r="114" spans="1:14">
      <c r="A114" s="191"/>
      <c r="B114" s="191"/>
      <c r="C114" s="191"/>
      <c r="D114" s="191"/>
      <c r="E114" s="191"/>
      <c r="F114" s="191"/>
      <c r="G114" s="191"/>
      <c r="H114" s="191"/>
      <c r="I114" s="191"/>
      <c r="J114" s="239"/>
      <c r="K114" s="252" t="s">
        <v>267</v>
      </c>
      <c r="L114" s="243" t="s">
        <v>17</v>
      </c>
      <c r="M114" s="207" t="s">
        <v>17</v>
      </c>
      <c r="N114" s="159">
        <v>1</v>
      </c>
    </row>
    <row r="115" spans="1:14">
      <c r="A115" s="191"/>
      <c r="B115" s="191"/>
      <c r="C115" s="191"/>
      <c r="D115" s="191"/>
      <c r="E115" s="191"/>
      <c r="F115" s="191"/>
      <c r="G115" s="191"/>
      <c r="H115" s="191"/>
      <c r="I115" s="191"/>
      <c r="J115" s="239"/>
      <c r="K115" s="252" t="s">
        <v>268</v>
      </c>
      <c r="L115" s="243" t="s">
        <v>17</v>
      </c>
      <c r="M115" s="207" t="s">
        <v>17</v>
      </c>
      <c r="N115" s="159">
        <v>1</v>
      </c>
    </row>
    <row r="116" spans="1:14">
      <c r="A116" s="191"/>
      <c r="B116" s="191"/>
      <c r="C116" s="191"/>
      <c r="D116" s="191"/>
      <c r="E116" s="191"/>
      <c r="F116" s="191"/>
      <c r="G116" s="191"/>
      <c r="H116" s="191"/>
      <c r="I116" s="191"/>
      <c r="J116" s="239"/>
      <c r="K116" s="253" t="s">
        <v>269</v>
      </c>
      <c r="L116" s="243" t="s">
        <v>17</v>
      </c>
      <c r="M116" s="207" t="s">
        <v>17</v>
      </c>
      <c r="N116" s="159">
        <v>1</v>
      </c>
    </row>
    <row r="117" spans="1:14">
      <c r="A117" s="191"/>
      <c r="B117" s="191"/>
      <c r="C117" s="191"/>
      <c r="D117" s="191"/>
      <c r="E117" s="191"/>
      <c r="F117" s="191"/>
      <c r="G117" s="191"/>
      <c r="H117" s="191"/>
      <c r="I117" s="191"/>
      <c r="J117" s="239"/>
      <c r="K117" s="253" t="s">
        <v>490</v>
      </c>
      <c r="L117" s="243"/>
      <c r="M117" s="207"/>
      <c r="N117" s="159">
        <v>1</v>
      </c>
    </row>
    <row r="118" spans="1:14">
      <c r="A118" s="191"/>
      <c r="B118" s="191"/>
      <c r="C118" s="191"/>
      <c r="D118" s="191"/>
      <c r="E118" s="191"/>
      <c r="F118" s="191"/>
      <c r="G118" s="191"/>
      <c r="H118" s="191"/>
      <c r="I118" s="191"/>
      <c r="J118" s="239"/>
      <c r="K118" s="252" t="s">
        <v>270</v>
      </c>
      <c r="L118" s="243" t="s">
        <v>17</v>
      </c>
      <c r="M118" s="207" t="s">
        <v>17</v>
      </c>
      <c r="N118" s="159">
        <v>1</v>
      </c>
    </row>
    <row r="119" spans="1:14">
      <c r="A119" s="191"/>
      <c r="B119" s="191"/>
      <c r="C119" s="191"/>
      <c r="D119" s="191"/>
      <c r="E119" s="191"/>
      <c r="F119" s="191"/>
      <c r="G119" s="191"/>
      <c r="H119" s="191"/>
      <c r="I119" s="191"/>
      <c r="J119" s="239"/>
      <c r="K119" s="252" t="s">
        <v>491</v>
      </c>
      <c r="L119" s="243"/>
      <c r="M119" s="207"/>
      <c r="N119" s="159">
        <v>1</v>
      </c>
    </row>
    <row r="120" spans="1:14">
      <c r="A120" s="191"/>
      <c r="B120" s="191"/>
      <c r="C120" s="191"/>
      <c r="D120" s="191"/>
      <c r="E120" s="191"/>
      <c r="F120" s="191"/>
      <c r="G120" s="191"/>
      <c r="H120" s="191"/>
      <c r="I120" s="191"/>
      <c r="J120" s="239"/>
      <c r="K120" s="253" t="s">
        <v>271</v>
      </c>
      <c r="L120" s="243" t="s">
        <v>17</v>
      </c>
      <c r="M120" s="207" t="s">
        <v>17</v>
      </c>
      <c r="N120" s="159">
        <v>1</v>
      </c>
    </row>
    <row r="121" spans="1:14">
      <c r="A121" s="191"/>
      <c r="B121" s="191"/>
      <c r="C121" s="191"/>
      <c r="D121" s="191"/>
      <c r="E121" s="191"/>
      <c r="F121" s="191"/>
      <c r="G121" s="191"/>
      <c r="H121" s="191"/>
      <c r="I121" s="191"/>
      <c r="J121" s="239"/>
      <c r="K121" s="254" t="s">
        <v>620</v>
      </c>
      <c r="L121" s="243"/>
      <c r="M121" s="207"/>
      <c r="N121" s="159">
        <v>1</v>
      </c>
    </row>
    <row r="122" spans="1:14">
      <c r="A122" s="191"/>
      <c r="B122" s="191"/>
      <c r="C122" s="191"/>
      <c r="D122" s="191"/>
      <c r="E122" s="191"/>
      <c r="F122" s="191"/>
      <c r="G122" s="191"/>
      <c r="H122" s="191"/>
      <c r="I122" s="191"/>
      <c r="J122" s="239"/>
      <c r="K122" s="252" t="s">
        <v>272</v>
      </c>
      <c r="L122" s="245"/>
      <c r="M122" s="161">
        <v>1</v>
      </c>
      <c r="N122" s="160"/>
    </row>
    <row r="123" spans="1:14">
      <c r="A123" s="191"/>
      <c r="B123" s="191"/>
      <c r="C123" s="191"/>
      <c r="D123" s="191"/>
      <c r="E123" s="191"/>
      <c r="F123" s="191"/>
      <c r="G123" s="191"/>
      <c r="H123" s="191"/>
      <c r="I123" s="191"/>
      <c r="J123" s="239"/>
      <c r="K123" s="252" t="s">
        <v>273</v>
      </c>
      <c r="L123" s="245"/>
      <c r="M123" s="161">
        <v>1</v>
      </c>
      <c r="N123" s="160"/>
    </row>
    <row r="124" spans="1:14">
      <c r="A124" s="191"/>
      <c r="B124" s="191"/>
      <c r="C124" s="191"/>
      <c r="D124" s="191"/>
      <c r="E124" s="191"/>
      <c r="F124" s="191"/>
      <c r="G124" s="191"/>
      <c r="H124" s="191"/>
      <c r="I124" s="191"/>
      <c r="J124" s="239"/>
      <c r="K124" s="252" t="s">
        <v>492</v>
      </c>
      <c r="L124" s="243"/>
      <c r="M124" s="207"/>
      <c r="N124" s="159">
        <v>1</v>
      </c>
    </row>
    <row r="125" spans="1:14">
      <c r="A125" s="191"/>
      <c r="B125" s="191"/>
      <c r="C125" s="191"/>
      <c r="D125" s="191"/>
      <c r="E125" s="191"/>
      <c r="F125" s="191"/>
      <c r="G125" s="191"/>
      <c r="H125" s="191"/>
      <c r="I125" s="191"/>
      <c r="J125" s="239"/>
      <c r="K125" s="252" t="s">
        <v>274</v>
      </c>
      <c r="L125" s="243" t="s">
        <v>17</v>
      </c>
      <c r="M125" s="207" t="s">
        <v>17</v>
      </c>
      <c r="N125" s="159">
        <v>1</v>
      </c>
    </row>
    <row r="126" spans="1:14">
      <c r="A126" s="191"/>
      <c r="B126" s="191"/>
      <c r="C126" s="191"/>
      <c r="D126" s="191"/>
      <c r="E126" s="191"/>
      <c r="F126" s="191"/>
      <c r="G126" s="191"/>
      <c r="H126" s="191"/>
      <c r="I126" s="191"/>
      <c r="J126" s="239"/>
      <c r="K126" s="252" t="s">
        <v>275</v>
      </c>
      <c r="L126" s="243" t="s">
        <v>17</v>
      </c>
      <c r="M126" s="207" t="s">
        <v>17</v>
      </c>
      <c r="N126" s="159">
        <v>1</v>
      </c>
    </row>
    <row r="127" spans="1:14">
      <c r="A127" s="191"/>
      <c r="B127" s="191"/>
      <c r="C127" s="191"/>
      <c r="D127" s="191"/>
      <c r="E127" s="191"/>
      <c r="F127" s="191"/>
      <c r="G127" s="191"/>
      <c r="H127" s="191"/>
      <c r="I127" s="191"/>
      <c r="J127" s="239"/>
      <c r="K127" s="252" t="s">
        <v>276</v>
      </c>
      <c r="L127" s="243" t="s">
        <v>17</v>
      </c>
      <c r="M127" s="207" t="s">
        <v>17</v>
      </c>
      <c r="N127" s="159">
        <v>1</v>
      </c>
    </row>
    <row r="128" spans="1:14">
      <c r="A128" s="191"/>
      <c r="B128" s="191"/>
      <c r="C128" s="191"/>
      <c r="D128" s="191"/>
      <c r="E128" s="191"/>
      <c r="F128" s="191"/>
      <c r="G128" s="191"/>
      <c r="H128" s="191"/>
      <c r="I128" s="191"/>
      <c r="J128" s="239"/>
      <c r="K128" s="252" t="s">
        <v>277</v>
      </c>
      <c r="L128" s="243" t="s">
        <v>17</v>
      </c>
      <c r="M128" s="207" t="s">
        <v>17</v>
      </c>
      <c r="N128" s="159">
        <v>1</v>
      </c>
    </row>
    <row r="129" spans="1:14">
      <c r="A129" s="191"/>
      <c r="B129" s="191"/>
      <c r="C129" s="191"/>
      <c r="D129" s="191"/>
      <c r="E129" s="191"/>
      <c r="F129" s="191"/>
      <c r="G129" s="191"/>
      <c r="H129" s="191"/>
      <c r="I129" s="191"/>
      <c r="J129" s="239"/>
      <c r="K129" s="253" t="s">
        <v>279</v>
      </c>
      <c r="L129" s="246"/>
      <c r="M129" s="164"/>
      <c r="N129" s="163">
        <v>1</v>
      </c>
    </row>
    <row r="130" spans="1:14">
      <c r="A130" s="191"/>
      <c r="B130" s="191"/>
      <c r="C130" s="191"/>
      <c r="D130" s="191"/>
      <c r="E130" s="191"/>
      <c r="F130" s="191"/>
      <c r="G130" s="191"/>
      <c r="H130" s="191"/>
      <c r="I130" s="191"/>
      <c r="J130" s="239"/>
      <c r="K130" s="253" t="s">
        <v>278</v>
      </c>
      <c r="L130" s="246">
        <v>1</v>
      </c>
      <c r="M130" s="164" t="s">
        <v>17</v>
      </c>
      <c r="N130" s="163"/>
    </row>
    <row r="131" spans="1:14">
      <c r="A131" s="191"/>
      <c r="B131" s="191"/>
      <c r="C131" s="191"/>
      <c r="D131" s="191"/>
      <c r="E131" s="191"/>
      <c r="F131" s="191"/>
      <c r="G131" s="191"/>
      <c r="H131" s="191"/>
      <c r="I131" s="191"/>
      <c r="J131" s="239"/>
      <c r="K131" s="252" t="s">
        <v>280</v>
      </c>
      <c r="L131" s="243" t="s">
        <v>17</v>
      </c>
      <c r="M131" s="207" t="s">
        <v>17</v>
      </c>
      <c r="N131" s="159">
        <v>1</v>
      </c>
    </row>
    <row r="132" spans="1:14">
      <c r="A132" s="191"/>
      <c r="B132" s="191"/>
      <c r="C132" s="191"/>
      <c r="D132" s="191"/>
      <c r="E132" s="191"/>
      <c r="F132" s="191"/>
      <c r="G132" s="191"/>
      <c r="H132" s="191"/>
      <c r="I132" s="191"/>
      <c r="J132" s="239"/>
      <c r="K132" s="252" t="s">
        <v>281</v>
      </c>
      <c r="L132" s="243" t="s">
        <v>17</v>
      </c>
      <c r="M132" s="207" t="s">
        <v>17</v>
      </c>
      <c r="N132" s="159">
        <v>1</v>
      </c>
    </row>
    <row r="133" spans="1:14">
      <c r="A133" s="191"/>
      <c r="B133" s="191"/>
      <c r="C133" s="191"/>
      <c r="D133" s="191"/>
      <c r="E133" s="191"/>
      <c r="F133" s="191"/>
      <c r="G133" s="191"/>
      <c r="H133" s="191"/>
      <c r="I133" s="191"/>
      <c r="J133" s="239"/>
      <c r="K133" s="252" t="s">
        <v>282</v>
      </c>
      <c r="L133" s="246">
        <v>1</v>
      </c>
      <c r="M133" s="164" t="s">
        <v>17</v>
      </c>
      <c r="N133" s="163" t="s">
        <v>17</v>
      </c>
    </row>
    <row r="134" spans="1:14">
      <c r="A134" s="191"/>
      <c r="B134" s="191"/>
      <c r="C134" s="191"/>
      <c r="D134" s="191"/>
      <c r="E134" s="191"/>
      <c r="F134" s="191"/>
      <c r="G134" s="191"/>
      <c r="H134" s="191"/>
      <c r="I134" s="191"/>
      <c r="J134" s="239"/>
      <c r="K134" s="252" t="s">
        <v>493</v>
      </c>
      <c r="L134" s="243"/>
      <c r="M134" s="207"/>
      <c r="N134" s="159">
        <v>1</v>
      </c>
    </row>
    <row r="135" spans="1:14">
      <c r="A135" s="191"/>
      <c r="B135" s="191"/>
      <c r="C135" s="191"/>
      <c r="D135" s="191"/>
      <c r="E135" s="191"/>
      <c r="F135" s="191"/>
      <c r="G135" s="191"/>
      <c r="H135" s="191"/>
      <c r="I135" s="191"/>
      <c r="J135" s="239"/>
      <c r="K135" s="253" t="s">
        <v>283</v>
      </c>
      <c r="L135" s="243" t="s">
        <v>17</v>
      </c>
      <c r="M135" s="207" t="s">
        <v>17</v>
      </c>
      <c r="N135" s="159">
        <v>1</v>
      </c>
    </row>
    <row r="136" spans="1:14">
      <c r="A136" s="191"/>
      <c r="B136" s="191"/>
      <c r="C136" s="191"/>
      <c r="D136" s="191"/>
      <c r="E136" s="191"/>
      <c r="F136" s="191"/>
      <c r="G136" s="191"/>
      <c r="H136" s="191"/>
      <c r="I136" s="191"/>
      <c r="J136" s="239"/>
      <c r="K136" s="253" t="s">
        <v>284</v>
      </c>
      <c r="L136" s="243" t="s">
        <v>17</v>
      </c>
      <c r="M136" s="207" t="s">
        <v>17</v>
      </c>
      <c r="N136" s="159">
        <v>1</v>
      </c>
    </row>
    <row r="137" spans="1:14">
      <c r="A137" s="191"/>
      <c r="B137" s="191"/>
      <c r="C137" s="191"/>
      <c r="D137" s="191"/>
      <c r="E137" s="191"/>
      <c r="F137" s="191"/>
      <c r="G137" s="191"/>
      <c r="H137" s="191"/>
      <c r="I137" s="191"/>
      <c r="J137" s="239"/>
      <c r="K137" s="252" t="s">
        <v>285</v>
      </c>
      <c r="L137" s="243" t="s">
        <v>17</v>
      </c>
      <c r="M137" s="207" t="s">
        <v>17</v>
      </c>
      <c r="N137" s="159">
        <v>1</v>
      </c>
    </row>
    <row r="138" spans="1:14">
      <c r="A138" s="191"/>
      <c r="B138" s="191"/>
      <c r="C138" s="191"/>
      <c r="D138" s="191"/>
      <c r="E138" s="191"/>
      <c r="F138" s="191"/>
      <c r="G138" s="191"/>
      <c r="H138" s="191"/>
      <c r="I138" s="191"/>
      <c r="J138" s="239"/>
      <c r="K138" s="253" t="s">
        <v>286</v>
      </c>
      <c r="L138" s="243" t="s">
        <v>17</v>
      </c>
      <c r="M138" s="207" t="s">
        <v>17</v>
      </c>
      <c r="N138" s="159">
        <v>1</v>
      </c>
    </row>
    <row r="139" spans="1:14">
      <c r="A139" s="191"/>
      <c r="B139" s="191"/>
      <c r="C139" s="191"/>
      <c r="D139" s="191"/>
      <c r="E139" s="191"/>
      <c r="F139" s="191"/>
      <c r="G139" s="191"/>
      <c r="H139" s="191"/>
      <c r="I139" s="191"/>
      <c r="J139" s="239"/>
      <c r="K139" s="253" t="s">
        <v>494</v>
      </c>
      <c r="L139" s="243"/>
      <c r="M139" s="207"/>
      <c r="N139" s="159">
        <v>1</v>
      </c>
    </row>
    <row r="140" spans="1:14">
      <c r="A140" s="191"/>
      <c r="B140" s="191"/>
      <c r="C140" s="191"/>
      <c r="D140" s="191"/>
      <c r="E140" s="191"/>
      <c r="F140" s="191"/>
      <c r="G140" s="191"/>
      <c r="H140" s="191"/>
      <c r="I140" s="191"/>
      <c r="J140" s="239"/>
      <c r="K140" s="252" t="s">
        <v>287</v>
      </c>
      <c r="L140" s="243" t="s">
        <v>17</v>
      </c>
      <c r="M140" s="207" t="s">
        <v>17</v>
      </c>
      <c r="N140" s="159">
        <v>1</v>
      </c>
    </row>
    <row r="141" spans="1:14">
      <c r="A141" s="191"/>
      <c r="B141" s="191"/>
      <c r="C141" s="191"/>
      <c r="D141" s="191"/>
      <c r="E141" s="191"/>
      <c r="F141" s="191"/>
      <c r="G141" s="191"/>
      <c r="H141" s="191"/>
      <c r="I141" s="191"/>
      <c r="J141" s="239"/>
      <c r="K141" s="254" t="s">
        <v>621</v>
      </c>
      <c r="L141" s="243"/>
      <c r="M141" s="207"/>
      <c r="N141" s="159">
        <v>1</v>
      </c>
    </row>
    <row r="142" spans="1:14">
      <c r="A142" s="191"/>
      <c r="B142" s="191"/>
      <c r="C142" s="191"/>
      <c r="D142" s="191"/>
      <c r="E142" s="191"/>
      <c r="F142" s="191"/>
      <c r="G142" s="191"/>
      <c r="H142" s="191"/>
      <c r="I142" s="191"/>
      <c r="J142" s="239"/>
      <c r="K142" s="252" t="s">
        <v>288</v>
      </c>
      <c r="L142" s="243" t="s">
        <v>17</v>
      </c>
      <c r="M142" s="207" t="s">
        <v>17</v>
      </c>
      <c r="N142" s="159">
        <v>1</v>
      </c>
    </row>
    <row r="143" spans="1:14">
      <c r="A143" s="191"/>
      <c r="B143" s="191"/>
      <c r="C143" s="191"/>
      <c r="D143" s="191"/>
      <c r="E143" s="191"/>
      <c r="F143" s="191"/>
      <c r="G143" s="191"/>
      <c r="H143" s="191"/>
      <c r="I143" s="191"/>
      <c r="J143" s="239"/>
      <c r="K143" s="253" t="s">
        <v>622</v>
      </c>
      <c r="L143" s="243"/>
      <c r="M143" s="207"/>
      <c r="N143" s="159">
        <v>1</v>
      </c>
    </row>
    <row r="144" spans="1:14">
      <c r="A144" s="191"/>
      <c r="B144" s="191"/>
      <c r="C144" s="191"/>
      <c r="D144" s="191"/>
      <c r="E144" s="191"/>
      <c r="F144" s="191"/>
      <c r="G144" s="191"/>
      <c r="H144" s="191"/>
      <c r="I144" s="191"/>
      <c r="J144" s="239"/>
      <c r="K144" s="252" t="s">
        <v>290</v>
      </c>
      <c r="L144" s="243">
        <v>1</v>
      </c>
      <c r="M144" s="207"/>
      <c r="N144" s="159"/>
    </row>
    <row r="145" spans="1:14">
      <c r="A145" s="191"/>
      <c r="B145" s="191"/>
      <c r="C145" s="191"/>
      <c r="D145" s="191"/>
      <c r="E145" s="191"/>
      <c r="F145" s="191"/>
      <c r="G145" s="191"/>
      <c r="H145" s="191"/>
      <c r="I145" s="191"/>
      <c r="J145" s="239"/>
      <c r="K145" s="252" t="s">
        <v>289</v>
      </c>
      <c r="L145" s="243" t="s">
        <v>17</v>
      </c>
      <c r="M145" s="207" t="s">
        <v>17</v>
      </c>
      <c r="N145" s="159">
        <v>1</v>
      </c>
    </row>
    <row r="146" spans="1:14">
      <c r="A146" s="191"/>
      <c r="B146" s="191"/>
      <c r="C146" s="191"/>
      <c r="D146" s="191"/>
      <c r="E146" s="191"/>
      <c r="F146" s="191"/>
      <c r="G146" s="191"/>
      <c r="H146" s="191"/>
      <c r="I146" s="191"/>
      <c r="J146" s="239"/>
      <c r="K146" s="252" t="s">
        <v>291</v>
      </c>
      <c r="L146" s="243" t="s">
        <v>17</v>
      </c>
      <c r="M146" s="207" t="s">
        <v>17</v>
      </c>
      <c r="N146" s="159">
        <v>1</v>
      </c>
    </row>
    <row r="147" spans="1:14">
      <c r="A147" s="191"/>
      <c r="B147" s="191"/>
      <c r="C147" s="191"/>
      <c r="D147" s="191"/>
      <c r="E147" s="191"/>
      <c r="F147" s="191"/>
      <c r="G147" s="191"/>
      <c r="H147" s="191"/>
      <c r="I147" s="191"/>
      <c r="J147" s="239"/>
      <c r="K147" s="253" t="s">
        <v>292</v>
      </c>
      <c r="L147" s="243" t="s">
        <v>17</v>
      </c>
      <c r="M147" s="207" t="s">
        <v>17</v>
      </c>
      <c r="N147" s="159">
        <v>1</v>
      </c>
    </row>
    <row r="148" spans="1:14">
      <c r="A148" s="191"/>
      <c r="B148" s="191"/>
      <c r="C148" s="191"/>
      <c r="D148" s="191"/>
      <c r="E148" s="191"/>
      <c r="F148" s="191"/>
      <c r="G148" s="191"/>
      <c r="H148" s="191"/>
      <c r="I148" s="191"/>
      <c r="J148" s="239"/>
      <c r="K148" s="253" t="s">
        <v>297</v>
      </c>
      <c r="L148" s="243" t="s">
        <v>17</v>
      </c>
      <c r="M148" s="207" t="s">
        <v>17</v>
      </c>
      <c r="N148" s="159">
        <v>1</v>
      </c>
    </row>
    <row r="149" spans="1:14">
      <c r="A149" s="191"/>
      <c r="B149" s="191"/>
      <c r="C149" s="191"/>
      <c r="D149" s="191"/>
      <c r="E149" s="191"/>
      <c r="F149" s="191"/>
      <c r="G149" s="191"/>
      <c r="H149" s="191"/>
      <c r="I149" s="191"/>
      <c r="J149" s="239"/>
      <c r="K149" s="253" t="s">
        <v>294</v>
      </c>
      <c r="L149" s="243" t="s">
        <v>17</v>
      </c>
      <c r="M149" s="207" t="s">
        <v>17</v>
      </c>
      <c r="N149" s="159">
        <v>1</v>
      </c>
    </row>
    <row r="150" spans="1:14">
      <c r="A150" s="191"/>
      <c r="B150" s="191"/>
      <c r="C150" s="191"/>
      <c r="D150" s="191"/>
      <c r="E150" s="191"/>
      <c r="F150" s="191"/>
      <c r="G150" s="191"/>
      <c r="H150" s="191"/>
      <c r="I150" s="191"/>
      <c r="J150" s="239"/>
      <c r="K150" s="252" t="s">
        <v>293</v>
      </c>
      <c r="L150" s="243" t="s">
        <v>17</v>
      </c>
      <c r="M150" s="207" t="s">
        <v>17</v>
      </c>
      <c r="N150" s="159">
        <v>1</v>
      </c>
    </row>
    <row r="151" spans="1:14">
      <c r="A151" s="191"/>
      <c r="B151" s="191"/>
      <c r="C151" s="191"/>
      <c r="D151" s="191"/>
      <c r="E151" s="191"/>
      <c r="F151" s="191"/>
      <c r="G151" s="191"/>
      <c r="H151" s="191"/>
      <c r="I151" s="191"/>
      <c r="J151" s="239"/>
      <c r="K151" s="253" t="s">
        <v>296</v>
      </c>
      <c r="L151" s="246"/>
      <c r="M151" s="164">
        <v>1</v>
      </c>
      <c r="N151" s="163"/>
    </row>
    <row r="152" spans="1:14">
      <c r="A152" s="191"/>
      <c r="B152" s="191"/>
      <c r="C152" s="191"/>
      <c r="D152" s="191"/>
      <c r="E152" s="191"/>
      <c r="F152" s="191"/>
      <c r="G152" s="191"/>
      <c r="H152" s="191"/>
      <c r="I152" s="191"/>
      <c r="J152" s="239"/>
      <c r="K152" s="252" t="s">
        <v>295</v>
      </c>
      <c r="L152" s="243" t="s">
        <v>17</v>
      </c>
      <c r="M152" s="207" t="s">
        <v>17</v>
      </c>
      <c r="N152" s="159">
        <v>1</v>
      </c>
    </row>
    <row r="153" spans="1:14">
      <c r="A153" s="191"/>
      <c r="B153" s="191"/>
      <c r="C153" s="191"/>
      <c r="D153" s="191"/>
      <c r="E153" s="191"/>
      <c r="F153" s="191"/>
      <c r="G153" s="191"/>
      <c r="H153" s="191"/>
      <c r="I153" s="191"/>
      <c r="J153" s="239"/>
      <c r="K153" s="252" t="s">
        <v>299</v>
      </c>
      <c r="L153" s="243" t="s">
        <v>17</v>
      </c>
      <c r="M153" s="207" t="s">
        <v>17</v>
      </c>
      <c r="N153" s="159">
        <v>1</v>
      </c>
    </row>
    <row r="154" spans="1:14">
      <c r="A154" s="191"/>
      <c r="B154" s="191"/>
      <c r="C154" s="191"/>
      <c r="D154" s="191"/>
      <c r="E154" s="191"/>
      <c r="F154" s="191"/>
      <c r="G154" s="191"/>
      <c r="H154" s="191"/>
      <c r="I154" s="191"/>
      <c r="J154" s="239"/>
      <c r="K154" s="252" t="s">
        <v>301</v>
      </c>
      <c r="L154" s="243"/>
      <c r="M154" s="207"/>
      <c r="N154" s="159">
        <v>1</v>
      </c>
    </row>
    <row r="155" spans="1:14">
      <c r="A155" s="191"/>
      <c r="B155" s="191"/>
      <c r="C155" s="191"/>
      <c r="D155" s="191"/>
      <c r="E155" s="191"/>
      <c r="F155" s="191"/>
      <c r="G155" s="191"/>
      <c r="H155" s="191"/>
      <c r="I155" s="191"/>
      <c r="J155" s="239"/>
      <c r="K155" s="252" t="s">
        <v>300</v>
      </c>
      <c r="L155" s="243" t="s">
        <v>17</v>
      </c>
      <c r="M155" s="207" t="s">
        <v>17</v>
      </c>
      <c r="N155" s="159">
        <v>1</v>
      </c>
    </row>
    <row r="156" spans="1:14">
      <c r="A156" s="191"/>
      <c r="B156" s="191"/>
      <c r="C156" s="191"/>
      <c r="D156" s="191"/>
      <c r="E156" s="191"/>
      <c r="F156" s="191"/>
      <c r="G156" s="191"/>
      <c r="H156" s="191"/>
      <c r="I156" s="191"/>
      <c r="J156" s="239"/>
      <c r="K156" s="252" t="s">
        <v>302</v>
      </c>
      <c r="L156" s="243" t="s">
        <v>17</v>
      </c>
      <c r="M156" s="207" t="s">
        <v>17</v>
      </c>
      <c r="N156" s="159">
        <v>1</v>
      </c>
    </row>
    <row r="157" spans="1:14">
      <c r="A157" s="191"/>
      <c r="B157" s="191"/>
      <c r="C157" s="191"/>
      <c r="D157" s="191"/>
      <c r="E157" s="191"/>
      <c r="F157" s="191"/>
      <c r="G157" s="191"/>
      <c r="H157" s="191"/>
      <c r="I157" s="191"/>
      <c r="J157" s="239"/>
      <c r="K157" s="253" t="s">
        <v>623</v>
      </c>
      <c r="L157" s="243" t="s">
        <v>17</v>
      </c>
      <c r="M157" s="207" t="s">
        <v>17</v>
      </c>
      <c r="N157" s="159">
        <v>1</v>
      </c>
    </row>
    <row r="158" spans="1:14">
      <c r="A158" s="191"/>
      <c r="B158" s="191"/>
      <c r="C158" s="191"/>
      <c r="D158" s="191"/>
      <c r="E158" s="191"/>
      <c r="F158" s="191"/>
      <c r="G158" s="191"/>
      <c r="H158" s="191"/>
      <c r="I158" s="191"/>
      <c r="J158" s="239"/>
      <c r="K158" s="253" t="s">
        <v>304</v>
      </c>
      <c r="L158" s="243"/>
      <c r="M158" s="207"/>
      <c r="N158" s="159">
        <v>1</v>
      </c>
    </row>
    <row r="159" spans="1:14">
      <c r="A159" s="191"/>
      <c r="B159" s="191"/>
      <c r="C159" s="191"/>
      <c r="D159" s="191"/>
      <c r="E159" s="191"/>
      <c r="F159" s="191"/>
      <c r="G159" s="191"/>
      <c r="H159" s="191"/>
      <c r="I159" s="191"/>
      <c r="J159" s="239"/>
      <c r="K159" s="253" t="s">
        <v>303</v>
      </c>
      <c r="L159" s="243" t="s">
        <v>17</v>
      </c>
      <c r="M159" s="207" t="s">
        <v>17</v>
      </c>
      <c r="N159" s="159">
        <v>1</v>
      </c>
    </row>
    <row r="160" spans="1:14">
      <c r="A160" s="191"/>
      <c r="B160" s="191"/>
      <c r="C160" s="191"/>
      <c r="D160" s="191"/>
      <c r="E160" s="191"/>
      <c r="F160" s="191"/>
      <c r="G160" s="191"/>
      <c r="H160" s="191"/>
      <c r="I160" s="191"/>
      <c r="J160" s="239"/>
      <c r="K160" s="252" t="s">
        <v>305</v>
      </c>
      <c r="L160" s="243" t="s">
        <v>17</v>
      </c>
      <c r="M160" s="207" t="s">
        <v>17</v>
      </c>
      <c r="N160" s="159">
        <v>1</v>
      </c>
    </row>
    <row r="161" spans="1:14">
      <c r="A161" s="191"/>
      <c r="B161" s="191"/>
      <c r="C161" s="191"/>
      <c r="D161" s="191"/>
      <c r="E161" s="191"/>
      <c r="F161" s="191"/>
      <c r="G161" s="191"/>
      <c r="H161" s="191"/>
      <c r="I161" s="191"/>
      <c r="J161" s="239"/>
      <c r="K161" s="252" t="s">
        <v>222</v>
      </c>
      <c r="L161" s="243" t="s">
        <v>17</v>
      </c>
      <c r="M161" s="207" t="s">
        <v>17</v>
      </c>
      <c r="N161" s="159">
        <v>1</v>
      </c>
    </row>
    <row r="162" spans="1:14">
      <c r="A162" s="191"/>
      <c r="B162" s="191"/>
      <c r="C162" s="191"/>
      <c r="D162" s="191"/>
      <c r="E162" s="191"/>
      <c r="F162" s="191"/>
      <c r="G162" s="191"/>
      <c r="H162" s="191"/>
      <c r="I162" s="191"/>
      <c r="J162" s="239"/>
      <c r="K162" s="252" t="s">
        <v>306</v>
      </c>
      <c r="L162" s="243" t="s">
        <v>17</v>
      </c>
      <c r="M162" s="207" t="s">
        <v>17</v>
      </c>
      <c r="N162" s="159">
        <v>1</v>
      </c>
    </row>
    <row r="163" spans="1:14">
      <c r="A163" s="191"/>
      <c r="B163" s="191"/>
      <c r="C163" s="191"/>
      <c r="D163" s="191"/>
      <c r="E163" s="191"/>
      <c r="F163" s="191"/>
      <c r="G163" s="191"/>
      <c r="H163" s="191"/>
      <c r="I163" s="191"/>
      <c r="J163" s="239"/>
      <c r="K163" s="252" t="s">
        <v>307</v>
      </c>
      <c r="L163" s="243" t="s">
        <v>17</v>
      </c>
      <c r="M163" s="207" t="s">
        <v>17</v>
      </c>
      <c r="N163" s="159">
        <v>1</v>
      </c>
    </row>
    <row r="164" spans="1:14">
      <c r="A164" s="191"/>
      <c r="B164" s="191"/>
      <c r="C164" s="191"/>
      <c r="D164" s="191"/>
      <c r="E164" s="191"/>
      <c r="F164" s="191"/>
      <c r="G164" s="191"/>
      <c r="H164" s="191"/>
      <c r="I164" s="191"/>
      <c r="J164" s="239"/>
      <c r="K164" s="252" t="s">
        <v>308</v>
      </c>
      <c r="L164" s="246">
        <v>1</v>
      </c>
      <c r="M164" s="164"/>
      <c r="N164" s="163"/>
    </row>
    <row r="165" spans="1:14">
      <c r="A165" s="191"/>
      <c r="B165" s="191"/>
      <c r="C165" s="191"/>
      <c r="D165" s="191"/>
      <c r="E165" s="191"/>
      <c r="F165" s="191"/>
      <c r="G165" s="191"/>
      <c r="H165" s="191"/>
      <c r="I165" s="191"/>
      <c r="J165" s="239"/>
      <c r="K165" s="252" t="s">
        <v>309</v>
      </c>
      <c r="L165" s="243" t="s">
        <v>17</v>
      </c>
      <c r="M165" s="207" t="s">
        <v>17</v>
      </c>
      <c r="N165" s="159">
        <v>1</v>
      </c>
    </row>
    <row r="166" spans="1:14">
      <c r="A166" s="191"/>
      <c r="B166" s="191"/>
      <c r="C166" s="191"/>
      <c r="D166" s="191"/>
      <c r="E166" s="191"/>
      <c r="F166" s="191"/>
      <c r="G166" s="191"/>
      <c r="H166" s="191"/>
      <c r="I166" s="191"/>
      <c r="J166" s="239"/>
      <c r="K166" s="253" t="s">
        <v>310</v>
      </c>
      <c r="L166" s="243" t="s">
        <v>17</v>
      </c>
      <c r="M166" s="207" t="s">
        <v>17</v>
      </c>
      <c r="N166" s="159">
        <v>1</v>
      </c>
    </row>
    <row r="167" spans="1:14">
      <c r="A167" s="191"/>
      <c r="B167" s="191"/>
      <c r="C167" s="191"/>
      <c r="D167" s="191"/>
      <c r="E167" s="191"/>
      <c r="F167" s="191"/>
      <c r="G167" s="191"/>
      <c r="H167" s="191"/>
      <c r="I167" s="191"/>
      <c r="J167" s="239"/>
      <c r="K167" s="254" t="s">
        <v>624</v>
      </c>
      <c r="L167" s="243"/>
      <c r="M167" s="207"/>
      <c r="N167" s="159">
        <v>1</v>
      </c>
    </row>
    <row r="168" spans="1:14">
      <c r="A168" s="191"/>
      <c r="B168" s="191"/>
      <c r="C168" s="191"/>
      <c r="D168" s="191"/>
      <c r="E168" s="191"/>
      <c r="F168" s="191"/>
      <c r="G168" s="191"/>
      <c r="H168" s="191"/>
      <c r="I168" s="191"/>
      <c r="J168" s="239"/>
      <c r="K168" s="252" t="s">
        <v>312</v>
      </c>
      <c r="L168" s="243"/>
      <c r="M168" s="207"/>
      <c r="N168" s="159">
        <v>1</v>
      </c>
    </row>
    <row r="169" spans="1:14">
      <c r="A169" s="191"/>
      <c r="B169" s="191"/>
      <c r="C169" s="191"/>
      <c r="D169" s="191"/>
      <c r="E169" s="191"/>
      <c r="F169" s="191"/>
      <c r="G169" s="191"/>
      <c r="H169" s="191"/>
      <c r="I169" s="191"/>
      <c r="J169" s="239"/>
      <c r="K169" s="252" t="s">
        <v>311</v>
      </c>
      <c r="L169" s="243" t="s">
        <v>17</v>
      </c>
      <c r="M169" s="207" t="s">
        <v>17</v>
      </c>
      <c r="N169" s="159">
        <v>1</v>
      </c>
    </row>
    <row r="170" spans="1:14">
      <c r="A170" s="191"/>
      <c r="B170" s="191"/>
      <c r="C170" s="191"/>
      <c r="D170" s="191"/>
      <c r="E170" s="191"/>
      <c r="F170" s="191"/>
      <c r="G170" s="191"/>
      <c r="H170" s="191"/>
      <c r="I170" s="191"/>
      <c r="J170" s="239"/>
      <c r="K170" s="252" t="s">
        <v>495</v>
      </c>
      <c r="L170" s="243"/>
      <c r="M170" s="207"/>
      <c r="N170" s="159">
        <v>1</v>
      </c>
    </row>
    <row r="171" spans="1:14">
      <c r="A171" s="191"/>
      <c r="B171" s="191"/>
      <c r="C171" s="191"/>
      <c r="D171" s="191"/>
      <c r="E171" s="191"/>
      <c r="F171" s="191"/>
      <c r="G171" s="191"/>
      <c r="H171" s="191"/>
      <c r="I171" s="191"/>
      <c r="J171" s="239"/>
      <c r="K171" s="253" t="s">
        <v>313</v>
      </c>
      <c r="L171" s="243" t="s">
        <v>17</v>
      </c>
      <c r="M171" s="207" t="s">
        <v>17</v>
      </c>
      <c r="N171" s="159">
        <v>1</v>
      </c>
    </row>
    <row r="172" spans="1:14">
      <c r="A172" s="191"/>
      <c r="B172" s="191"/>
      <c r="C172" s="191"/>
      <c r="D172" s="191"/>
      <c r="E172" s="191"/>
      <c r="F172" s="191"/>
      <c r="G172" s="191"/>
      <c r="H172" s="191"/>
      <c r="I172" s="191"/>
      <c r="J172" s="239"/>
      <c r="K172" s="252" t="s">
        <v>314</v>
      </c>
      <c r="L172" s="243" t="s">
        <v>17</v>
      </c>
      <c r="M172" s="207" t="s">
        <v>17</v>
      </c>
      <c r="N172" s="159">
        <v>1</v>
      </c>
    </row>
    <row r="173" spans="1:14">
      <c r="A173" s="191"/>
      <c r="B173" s="191"/>
      <c r="C173" s="191"/>
      <c r="D173" s="191"/>
      <c r="E173" s="191"/>
      <c r="F173" s="191"/>
      <c r="G173" s="191"/>
      <c r="H173" s="191"/>
      <c r="I173" s="191"/>
      <c r="J173" s="239"/>
      <c r="K173" s="252" t="s">
        <v>315</v>
      </c>
      <c r="L173" s="243" t="s">
        <v>17</v>
      </c>
      <c r="M173" s="207" t="s">
        <v>17</v>
      </c>
      <c r="N173" s="159">
        <v>1</v>
      </c>
    </row>
    <row r="174" spans="1:14">
      <c r="A174" s="191"/>
      <c r="B174" s="191"/>
      <c r="C174" s="191"/>
      <c r="D174" s="191"/>
      <c r="E174" s="191"/>
      <c r="F174" s="191"/>
      <c r="G174" s="191"/>
      <c r="H174" s="191"/>
      <c r="I174" s="191"/>
      <c r="J174" s="239"/>
      <c r="K174" s="253" t="s">
        <v>316</v>
      </c>
      <c r="L174" s="243" t="s">
        <v>17</v>
      </c>
      <c r="M174" s="207" t="s">
        <v>17</v>
      </c>
      <c r="N174" s="159">
        <v>1</v>
      </c>
    </row>
    <row r="175" spans="1:14">
      <c r="A175" s="191"/>
      <c r="B175" s="191"/>
      <c r="C175" s="191"/>
      <c r="D175" s="191"/>
      <c r="E175" s="191"/>
      <c r="F175" s="191"/>
      <c r="G175" s="191"/>
      <c r="H175" s="191"/>
      <c r="I175" s="191"/>
      <c r="J175" s="239"/>
      <c r="K175" s="253" t="s">
        <v>317</v>
      </c>
      <c r="L175" s="243" t="s">
        <v>17</v>
      </c>
      <c r="M175" s="207" t="s">
        <v>17</v>
      </c>
      <c r="N175" s="159">
        <v>1</v>
      </c>
    </row>
    <row r="176" spans="1:14">
      <c r="A176" s="191"/>
      <c r="B176" s="191"/>
      <c r="C176" s="191"/>
      <c r="D176" s="191"/>
      <c r="E176" s="191"/>
      <c r="F176" s="191"/>
      <c r="G176" s="191"/>
      <c r="H176" s="191"/>
      <c r="I176" s="191"/>
      <c r="J176" s="239"/>
      <c r="K176" s="252" t="s">
        <v>318</v>
      </c>
      <c r="L176" s="243" t="s">
        <v>17</v>
      </c>
      <c r="M176" s="207" t="s">
        <v>17</v>
      </c>
      <c r="N176" s="159">
        <v>1</v>
      </c>
    </row>
    <row r="177" spans="1:14">
      <c r="A177" s="191"/>
      <c r="B177" s="191"/>
      <c r="C177" s="191"/>
      <c r="D177" s="191"/>
      <c r="E177" s="191"/>
      <c r="F177" s="191"/>
      <c r="G177" s="191"/>
      <c r="H177" s="191"/>
      <c r="I177" s="191"/>
      <c r="J177" s="239"/>
      <c r="K177" s="253" t="s">
        <v>319</v>
      </c>
      <c r="L177" s="243" t="s">
        <v>17</v>
      </c>
      <c r="M177" s="207" t="s">
        <v>17</v>
      </c>
      <c r="N177" s="159">
        <v>1</v>
      </c>
    </row>
    <row r="178" spans="1:14">
      <c r="A178" s="191"/>
      <c r="B178" s="191"/>
      <c r="C178" s="191"/>
      <c r="D178" s="191"/>
      <c r="E178" s="191"/>
      <c r="F178" s="191"/>
      <c r="G178" s="191"/>
      <c r="H178" s="191"/>
      <c r="I178" s="191"/>
      <c r="J178" s="239"/>
      <c r="K178" s="252" t="s">
        <v>320</v>
      </c>
      <c r="L178" s="243" t="s">
        <v>17</v>
      </c>
      <c r="M178" s="207" t="s">
        <v>17</v>
      </c>
      <c r="N178" s="159">
        <v>1</v>
      </c>
    </row>
    <row r="179" spans="1:14">
      <c r="A179" s="191"/>
      <c r="B179" s="191"/>
      <c r="C179" s="191"/>
      <c r="D179" s="191"/>
      <c r="E179" s="191"/>
      <c r="F179" s="191"/>
      <c r="G179" s="191"/>
      <c r="H179" s="191"/>
      <c r="I179" s="191"/>
      <c r="J179" s="239"/>
      <c r="K179" s="252" t="s">
        <v>321</v>
      </c>
      <c r="L179" s="243" t="s">
        <v>17</v>
      </c>
      <c r="M179" s="207" t="s">
        <v>17</v>
      </c>
      <c r="N179" s="159">
        <v>1</v>
      </c>
    </row>
    <row r="180" spans="1:14">
      <c r="A180" s="191"/>
      <c r="B180" s="191"/>
      <c r="C180" s="191"/>
      <c r="D180" s="191"/>
      <c r="E180" s="191"/>
      <c r="F180" s="191"/>
      <c r="G180" s="191"/>
      <c r="H180" s="191"/>
      <c r="I180" s="191"/>
      <c r="J180" s="239"/>
      <c r="K180" s="252" t="s">
        <v>322</v>
      </c>
      <c r="L180" s="246"/>
      <c r="M180" s="164">
        <v>1</v>
      </c>
      <c r="N180" s="163"/>
    </row>
    <row r="181" spans="1:14">
      <c r="A181" s="191"/>
      <c r="B181" s="191"/>
      <c r="C181" s="191"/>
      <c r="D181" s="191"/>
      <c r="E181" s="191"/>
      <c r="F181" s="191"/>
      <c r="G181" s="191"/>
      <c r="H181" s="191"/>
      <c r="I181" s="191"/>
      <c r="J181" s="239"/>
      <c r="K181" s="252" t="s">
        <v>323</v>
      </c>
      <c r="L181" s="243" t="s">
        <v>17</v>
      </c>
      <c r="M181" s="207" t="s">
        <v>17</v>
      </c>
      <c r="N181" s="159">
        <v>1</v>
      </c>
    </row>
    <row r="182" spans="1:14">
      <c r="A182" s="191"/>
      <c r="B182" s="191"/>
      <c r="C182" s="191"/>
      <c r="D182" s="191"/>
      <c r="E182" s="191"/>
      <c r="F182" s="191"/>
      <c r="G182" s="191"/>
      <c r="H182" s="191"/>
      <c r="I182" s="191"/>
      <c r="J182" s="239"/>
      <c r="K182" s="252" t="s">
        <v>324</v>
      </c>
      <c r="L182" s="246" t="s">
        <v>17</v>
      </c>
      <c r="M182" s="164">
        <v>1</v>
      </c>
      <c r="N182" s="163" t="s">
        <v>17</v>
      </c>
    </row>
    <row r="183" spans="1:14">
      <c r="A183" s="191"/>
      <c r="B183" s="191"/>
      <c r="C183" s="191"/>
      <c r="D183" s="191"/>
      <c r="E183" s="191"/>
      <c r="F183" s="191"/>
      <c r="G183" s="191"/>
      <c r="H183" s="191"/>
      <c r="I183" s="191"/>
      <c r="J183" s="239"/>
      <c r="K183" s="253" t="s">
        <v>325</v>
      </c>
      <c r="L183" s="246">
        <v>1</v>
      </c>
      <c r="M183" s="164"/>
      <c r="N183" s="163"/>
    </row>
    <row r="184" spans="1:14">
      <c r="A184" s="191"/>
      <c r="B184" s="191"/>
      <c r="C184" s="191"/>
      <c r="D184" s="191"/>
      <c r="E184" s="191"/>
      <c r="F184" s="191"/>
      <c r="G184" s="191"/>
      <c r="H184" s="191"/>
      <c r="I184" s="191"/>
      <c r="J184" s="239"/>
      <c r="K184" s="252" t="s">
        <v>326</v>
      </c>
      <c r="L184" s="243" t="s">
        <v>17</v>
      </c>
      <c r="M184" s="207" t="s">
        <v>17</v>
      </c>
      <c r="N184" s="159">
        <v>1</v>
      </c>
    </row>
    <row r="185" spans="1:14">
      <c r="A185" s="191"/>
      <c r="B185" s="191"/>
      <c r="C185" s="191"/>
      <c r="D185" s="191"/>
      <c r="E185" s="191"/>
      <c r="F185" s="191"/>
      <c r="G185" s="191"/>
      <c r="H185" s="191"/>
      <c r="I185" s="191"/>
      <c r="J185" s="239"/>
      <c r="K185" s="252" t="s">
        <v>327</v>
      </c>
      <c r="L185" s="246"/>
      <c r="M185" s="164">
        <v>1</v>
      </c>
      <c r="N185" s="163"/>
    </row>
    <row r="186" spans="1:14">
      <c r="A186" s="191"/>
      <c r="B186" s="191"/>
      <c r="C186" s="191"/>
      <c r="D186" s="191"/>
      <c r="E186" s="191"/>
      <c r="F186" s="191"/>
      <c r="G186" s="191"/>
      <c r="H186" s="191"/>
      <c r="I186" s="191"/>
      <c r="J186" s="239"/>
      <c r="K186" s="254" t="s">
        <v>548</v>
      </c>
      <c r="L186" s="243"/>
      <c r="M186" s="207"/>
      <c r="N186" s="159">
        <v>1</v>
      </c>
    </row>
    <row r="187" spans="1:14">
      <c r="A187" s="191"/>
      <c r="B187" s="191"/>
      <c r="C187" s="191"/>
      <c r="D187" s="191"/>
      <c r="E187" s="191"/>
      <c r="F187" s="191"/>
      <c r="G187" s="191"/>
      <c r="H187" s="191"/>
      <c r="I187" s="191"/>
      <c r="J187" s="239"/>
      <c r="K187" s="253" t="s">
        <v>328</v>
      </c>
      <c r="L187" s="243" t="s">
        <v>17</v>
      </c>
      <c r="M187" s="207" t="s">
        <v>17</v>
      </c>
      <c r="N187" s="159">
        <v>1</v>
      </c>
    </row>
    <row r="188" spans="1:14">
      <c r="A188" s="191"/>
      <c r="B188" s="191"/>
      <c r="C188" s="191"/>
      <c r="D188" s="191"/>
      <c r="E188" s="191"/>
      <c r="F188" s="191"/>
      <c r="G188" s="191"/>
      <c r="H188" s="191"/>
      <c r="I188" s="191"/>
      <c r="J188" s="239"/>
      <c r="K188" s="252" t="s">
        <v>329</v>
      </c>
      <c r="L188" s="243" t="s">
        <v>17</v>
      </c>
      <c r="M188" s="207" t="s">
        <v>17</v>
      </c>
      <c r="N188" s="159">
        <v>1</v>
      </c>
    </row>
    <row r="189" spans="1:14">
      <c r="A189" s="191"/>
      <c r="B189" s="191"/>
      <c r="C189" s="191"/>
      <c r="D189" s="191"/>
      <c r="E189" s="191"/>
      <c r="F189" s="191"/>
      <c r="G189" s="191"/>
      <c r="H189" s="191"/>
      <c r="I189" s="191"/>
      <c r="J189" s="239"/>
      <c r="K189" s="252" t="s">
        <v>330</v>
      </c>
      <c r="L189" s="243" t="s">
        <v>17</v>
      </c>
      <c r="M189" s="207" t="s">
        <v>17</v>
      </c>
      <c r="N189" s="159">
        <v>1</v>
      </c>
    </row>
    <row r="190" spans="1:14">
      <c r="A190" s="191"/>
      <c r="B190" s="191"/>
      <c r="C190" s="191"/>
      <c r="D190" s="191"/>
      <c r="E190" s="191"/>
      <c r="F190" s="191"/>
      <c r="G190" s="191"/>
      <c r="H190" s="191"/>
      <c r="I190" s="191"/>
      <c r="J190" s="239"/>
      <c r="K190" s="252" t="s">
        <v>331</v>
      </c>
      <c r="L190" s="243" t="s">
        <v>17</v>
      </c>
      <c r="M190" s="207" t="s">
        <v>17</v>
      </c>
      <c r="N190" s="159">
        <v>1</v>
      </c>
    </row>
    <row r="191" spans="1:14">
      <c r="A191" s="191"/>
      <c r="B191" s="191"/>
      <c r="C191" s="191"/>
      <c r="D191" s="191"/>
      <c r="E191" s="191"/>
      <c r="F191" s="191"/>
      <c r="G191" s="191"/>
      <c r="H191" s="191"/>
      <c r="I191" s="191"/>
      <c r="J191" s="239"/>
      <c r="K191" s="253" t="s">
        <v>332</v>
      </c>
      <c r="L191" s="243" t="s">
        <v>17</v>
      </c>
      <c r="M191" s="207" t="s">
        <v>17</v>
      </c>
      <c r="N191" s="159">
        <v>1</v>
      </c>
    </row>
    <row r="192" spans="1:14">
      <c r="A192" s="191"/>
      <c r="B192" s="191"/>
      <c r="C192" s="191"/>
      <c r="D192" s="191"/>
      <c r="E192" s="191"/>
      <c r="F192" s="191"/>
      <c r="G192" s="191"/>
      <c r="H192" s="191"/>
      <c r="I192" s="191"/>
      <c r="J192" s="239"/>
      <c r="K192" s="252" t="s">
        <v>333</v>
      </c>
      <c r="L192" s="243" t="s">
        <v>17</v>
      </c>
      <c r="M192" s="207" t="s">
        <v>17</v>
      </c>
      <c r="N192" s="159">
        <v>1</v>
      </c>
    </row>
    <row r="193" spans="1:14">
      <c r="A193" s="191"/>
      <c r="B193" s="191"/>
      <c r="C193" s="191"/>
      <c r="D193" s="191"/>
      <c r="E193" s="191"/>
      <c r="F193" s="191"/>
      <c r="G193" s="191"/>
      <c r="H193" s="191"/>
      <c r="I193" s="191"/>
      <c r="J193" s="239"/>
      <c r="K193" s="253" t="s">
        <v>334</v>
      </c>
      <c r="L193" s="243" t="s">
        <v>17</v>
      </c>
      <c r="M193" s="207" t="s">
        <v>17</v>
      </c>
      <c r="N193" s="159">
        <v>1</v>
      </c>
    </row>
    <row r="194" spans="1:14">
      <c r="A194" s="191"/>
      <c r="B194" s="191"/>
      <c r="C194" s="191"/>
      <c r="D194" s="191"/>
      <c r="E194" s="191"/>
      <c r="F194" s="191"/>
      <c r="G194" s="191"/>
      <c r="H194" s="191"/>
      <c r="I194" s="191"/>
      <c r="J194" s="239"/>
      <c r="K194" s="252" t="s">
        <v>335</v>
      </c>
      <c r="L194" s="243" t="s">
        <v>17</v>
      </c>
      <c r="M194" s="207" t="s">
        <v>17</v>
      </c>
      <c r="N194" s="159">
        <v>1</v>
      </c>
    </row>
    <row r="195" spans="1:14">
      <c r="A195" s="191"/>
      <c r="B195" s="191"/>
      <c r="C195" s="191"/>
      <c r="D195" s="191"/>
      <c r="E195" s="191"/>
      <c r="F195" s="191"/>
      <c r="G195" s="191"/>
      <c r="H195" s="191"/>
      <c r="I195" s="191"/>
      <c r="J195" s="239"/>
      <c r="K195" s="252" t="s">
        <v>336</v>
      </c>
      <c r="L195" s="243" t="s">
        <v>17</v>
      </c>
      <c r="M195" s="207" t="s">
        <v>17</v>
      </c>
      <c r="N195" s="159">
        <v>1</v>
      </c>
    </row>
    <row r="196" spans="1:14">
      <c r="A196" s="191"/>
      <c r="B196" s="191"/>
      <c r="C196" s="191"/>
      <c r="D196" s="191"/>
      <c r="E196" s="191"/>
      <c r="F196" s="191"/>
      <c r="G196" s="191"/>
      <c r="H196" s="191"/>
      <c r="I196" s="191"/>
      <c r="J196" s="239"/>
      <c r="K196" s="252" t="s">
        <v>337</v>
      </c>
      <c r="L196" s="243" t="s">
        <v>17</v>
      </c>
      <c r="M196" s="207" t="s">
        <v>17</v>
      </c>
      <c r="N196" s="159">
        <v>1</v>
      </c>
    </row>
    <row r="197" spans="1:14">
      <c r="A197" s="191"/>
      <c r="B197" s="191"/>
      <c r="C197" s="191"/>
      <c r="D197" s="191"/>
      <c r="E197" s="191"/>
      <c r="F197" s="191"/>
      <c r="G197" s="191"/>
      <c r="H197" s="191"/>
      <c r="I197" s="191"/>
      <c r="J197" s="239"/>
      <c r="K197" s="253" t="s">
        <v>338</v>
      </c>
      <c r="L197" s="243" t="s">
        <v>17</v>
      </c>
      <c r="M197" s="207" t="s">
        <v>17</v>
      </c>
      <c r="N197" s="159">
        <v>1</v>
      </c>
    </row>
    <row r="198" spans="1:14">
      <c r="A198" s="191"/>
      <c r="B198" s="191"/>
      <c r="C198" s="191"/>
      <c r="D198" s="191"/>
      <c r="E198" s="191"/>
      <c r="F198" s="191"/>
      <c r="G198" s="191"/>
      <c r="H198" s="191"/>
      <c r="I198" s="191"/>
      <c r="J198" s="239"/>
      <c r="K198" s="254" t="s">
        <v>625</v>
      </c>
      <c r="L198" s="243"/>
      <c r="M198" s="207"/>
      <c r="N198" s="159">
        <v>1</v>
      </c>
    </row>
    <row r="199" spans="1:14">
      <c r="A199" s="191"/>
      <c r="B199" s="191"/>
      <c r="C199" s="191"/>
      <c r="D199" s="191"/>
      <c r="E199" s="191"/>
      <c r="F199" s="191"/>
      <c r="G199" s="191"/>
      <c r="H199" s="191"/>
      <c r="I199" s="191"/>
      <c r="J199" s="239"/>
      <c r="K199" s="252" t="s">
        <v>339</v>
      </c>
      <c r="L199" s="243" t="s">
        <v>17</v>
      </c>
      <c r="M199" s="207" t="s">
        <v>17</v>
      </c>
      <c r="N199" s="159">
        <v>1</v>
      </c>
    </row>
    <row r="200" spans="1:14">
      <c r="A200" s="191"/>
      <c r="B200" s="191"/>
      <c r="C200" s="191"/>
      <c r="D200" s="191"/>
      <c r="E200" s="191"/>
      <c r="F200" s="191"/>
      <c r="G200" s="191"/>
      <c r="H200" s="191"/>
      <c r="I200" s="191"/>
      <c r="J200" s="239"/>
      <c r="K200" s="252" t="s">
        <v>340</v>
      </c>
      <c r="L200" s="243" t="s">
        <v>17</v>
      </c>
      <c r="M200" s="207" t="s">
        <v>17</v>
      </c>
      <c r="N200" s="159">
        <v>1</v>
      </c>
    </row>
    <row r="201" spans="1:14">
      <c r="A201" s="191"/>
      <c r="B201" s="191"/>
      <c r="C201" s="191"/>
      <c r="D201" s="191"/>
      <c r="E201" s="191"/>
      <c r="F201" s="191"/>
      <c r="G201" s="191"/>
      <c r="H201" s="191"/>
      <c r="I201" s="191"/>
      <c r="J201" s="239"/>
      <c r="K201" s="252" t="s">
        <v>341</v>
      </c>
      <c r="L201" s="247" t="s">
        <v>17</v>
      </c>
      <c r="M201" s="224" t="s">
        <v>17</v>
      </c>
      <c r="N201" s="165">
        <v>1</v>
      </c>
    </row>
    <row r="202" spans="1:14">
      <c r="A202" s="191"/>
      <c r="B202" s="191"/>
      <c r="C202" s="191"/>
      <c r="D202" s="191"/>
      <c r="E202" s="191"/>
      <c r="F202" s="191"/>
      <c r="G202" s="191"/>
      <c r="H202" s="191"/>
      <c r="I202" s="191"/>
      <c r="J202" s="239"/>
      <c r="K202" s="253" t="s">
        <v>342</v>
      </c>
      <c r="L202" s="246"/>
      <c r="M202" s="164">
        <v>1</v>
      </c>
      <c r="N202" s="163"/>
    </row>
    <row r="203" spans="1:14">
      <c r="A203" s="191"/>
      <c r="B203" s="191"/>
      <c r="C203" s="191"/>
      <c r="D203" s="191"/>
      <c r="E203" s="191"/>
      <c r="F203" s="191"/>
      <c r="G203" s="191"/>
      <c r="H203" s="191"/>
      <c r="I203" s="191"/>
      <c r="J203" s="239"/>
      <c r="K203" s="252" t="s">
        <v>343</v>
      </c>
      <c r="L203" s="243" t="s">
        <v>17</v>
      </c>
      <c r="M203" s="207" t="s">
        <v>17</v>
      </c>
      <c r="N203" s="159">
        <v>1</v>
      </c>
    </row>
    <row r="204" spans="1:14">
      <c r="A204" s="191"/>
      <c r="B204" s="191"/>
      <c r="C204" s="191"/>
      <c r="D204" s="191"/>
      <c r="E204" s="191"/>
      <c r="F204" s="191"/>
      <c r="G204" s="191"/>
      <c r="H204" s="191"/>
      <c r="I204" s="191"/>
      <c r="J204" s="239"/>
      <c r="K204" s="252" t="s">
        <v>344</v>
      </c>
      <c r="L204" s="243" t="s">
        <v>17</v>
      </c>
      <c r="M204" s="207" t="s">
        <v>17</v>
      </c>
      <c r="N204" s="159">
        <v>1</v>
      </c>
    </row>
    <row r="205" spans="1:14">
      <c r="A205" s="191"/>
      <c r="B205" s="191"/>
      <c r="C205" s="191"/>
      <c r="D205" s="191"/>
      <c r="E205" s="191"/>
      <c r="F205" s="191"/>
      <c r="G205" s="191"/>
      <c r="H205" s="191"/>
      <c r="I205" s="191"/>
      <c r="J205" s="239"/>
      <c r="K205" s="254" t="s">
        <v>626</v>
      </c>
      <c r="L205" s="243"/>
      <c r="M205" s="207"/>
      <c r="N205" s="159">
        <v>1</v>
      </c>
    </row>
    <row r="206" spans="1:14">
      <c r="A206" s="191"/>
      <c r="B206" s="191"/>
      <c r="C206" s="191"/>
      <c r="D206" s="191"/>
      <c r="E206" s="191"/>
      <c r="F206" s="191"/>
      <c r="G206" s="191"/>
      <c r="H206" s="191"/>
      <c r="I206" s="191"/>
      <c r="J206" s="239"/>
      <c r="K206" s="253" t="s">
        <v>345</v>
      </c>
      <c r="L206" s="243" t="s">
        <v>17</v>
      </c>
      <c r="M206" s="207" t="s">
        <v>17</v>
      </c>
      <c r="N206" s="159">
        <v>1</v>
      </c>
    </row>
    <row r="207" spans="1:14">
      <c r="A207" s="191"/>
      <c r="B207" s="191"/>
      <c r="C207" s="191"/>
      <c r="D207" s="191"/>
      <c r="E207" s="191"/>
      <c r="F207" s="191"/>
      <c r="G207" s="191"/>
      <c r="H207" s="191"/>
      <c r="I207" s="191"/>
      <c r="J207" s="239"/>
      <c r="K207" s="253" t="s">
        <v>346</v>
      </c>
      <c r="L207" s="243" t="s">
        <v>17</v>
      </c>
      <c r="M207" s="207" t="s">
        <v>17</v>
      </c>
      <c r="N207" s="159">
        <v>1</v>
      </c>
    </row>
    <row r="208" spans="1:14">
      <c r="A208" s="191"/>
      <c r="B208" s="191"/>
      <c r="C208" s="191"/>
      <c r="D208" s="191"/>
      <c r="E208" s="191"/>
      <c r="F208" s="191"/>
      <c r="G208" s="191"/>
      <c r="H208" s="191"/>
      <c r="I208" s="191"/>
      <c r="J208" s="239"/>
      <c r="K208" s="252" t="s">
        <v>347</v>
      </c>
      <c r="L208" s="243" t="s">
        <v>17</v>
      </c>
      <c r="M208" s="207" t="s">
        <v>17</v>
      </c>
      <c r="N208" s="159">
        <v>1</v>
      </c>
    </row>
    <row r="209" spans="1:14">
      <c r="A209" s="191"/>
      <c r="B209" s="191"/>
      <c r="C209" s="191"/>
      <c r="D209" s="191"/>
      <c r="E209" s="191"/>
      <c r="F209" s="191"/>
      <c r="G209" s="191"/>
      <c r="H209" s="191"/>
      <c r="I209" s="191"/>
      <c r="J209" s="239"/>
      <c r="K209" s="252" t="s">
        <v>348</v>
      </c>
      <c r="L209" s="246"/>
      <c r="M209" s="164">
        <v>1</v>
      </c>
      <c r="N209" s="163"/>
    </row>
    <row r="210" spans="1:14">
      <c r="A210" s="191"/>
      <c r="B210" s="191"/>
      <c r="C210" s="191"/>
      <c r="D210" s="191"/>
      <c r="E210" s="191"/>
      <c r="F210" s="191"/>
      <c r="G210" s="191"/>
      <c r="H210" s="191"/>
      <c r="I210" s="191"/>
      <c r="J210" s="239"/>
      <c r="K210" s="252" t="s">
        <v>349</v>
      </c>
      <c r="L210" s="243" t="s">
        <v>17</v>
      </c>
      <c r="M210" s="207" t="s">
        <v>17</v>
      </c>
      <c r="N210" s="159">
        <v>1</v>
      </c>
    </row>
    <row r="211" spans="1:14">
      <c r="A211" s="191"/>
      <c r="B211" s="191"/>
      <c r="C211" s="191"/>
      <c r="D211" s="191"/>
      <c r="E211" s="191"/>
      <c r="F211" s="191"/>
      <c r="G211" s="191"/>
      <c r="H211" s="191"/>
      <c r="I211" s="191"/>
      <c r="J211" s="239"/>
      <c r="K211" s="252" t="s">
        <v>350</v>
      </c>
      <c r="L211" s="243" t="s">
        <v>17</v>
      </c>
      <c r="M211" s="207" t="s">
        <v>17</v>
      </c>
      <c r="N211" s="159">
        <v>1</v>
      </c>
    </row>
    <row r="212" spans="1:14">
      <c r="A212" s="191"/>
      <c r="B212" s="191"/>
      <c r="C212" s="191"/>
      <c r="D212" s="191"/>
      <c r="E212" s="191"/>
      <c r="F212" s="191"/>
      <c r="G212" s="191"/>
      <c r="H212" s="191"/>
      <c r="I212" s="191"/>
      <c r="J212" s="239"/>
      <c r="K212" s="254" t="s">
        <v>627</v>
      </c>
      <c r="L212" s="243"/>
      <c r="M212" s="207"/>
      <c r="N212" s="159">
        <v>1</v>
      </c>
    </row>
    <row r="213" spans="1:14">
      <c r="A213" s="191"/>
      <c r="B213" s="191"/>
      <c r="C213" s="191"/>
      <c r="D213" s="191"/>
      <c r="E213" s="191"/>
      <c r="F213" s="191"/>
      <c r="G213" s="191"/>
      <c r="H213" s="191"/>
      <c r="I213" s="191"/>
      <c r="J213" s="239"/>
      <c r="K213" s="252" t="s">
        <v>351</v>
      </c>
      <c r="L213" s="243" t="s">
        <v>17</v>
      </c>
      <c r="M213" s="207" t="s">
        <v>17</v>
      </c>
      <c r="N213" s="159">
        <v>1</v>
      </c>
    </row>
    <row r="214" spans="1:14">
      <c r="A214" s="191"/>
      <c r="B214" s="191"/>
      <c r="C214" s="191"/>
      <c r="D214" s="191"/>
      <c r="E214" s="191"/>
      <c r="F214" s="191"/>
      <c r="G214" s="191"/>
      <c r="H214" s="191"/>
      <c r="I214" s="191"/>
      <c r="J214" s="239"/>
      <c r="K214" s="252" t="s">
        <v>352</v>
      </c>
      <c r="L214" s="243" t="s">
        <v>17</v>
      </c>
      <c r="M214" s="207" t="s">
        <v>17</v>
      </c>
      <c r="N214" s="159">
        <v>1</v>
      </c>
    </row>
    <row r="215" spans="1:14">
      <c r="A215" s="191"/>
      <c r="B215" s="191"/>
      <c r="C215" s="191"/>
      <c r="D215" s="191"/>
      <c r="E215" s="191"/>
      <c r="F215" s="191"/>
      <c r="G215" s="191"/>
      <c r="H215" s="191"/>
      <c r="I215" s="191"/>
      <c r="J215" s="239"/>
      <c r="K215" s="254" t="s">
        <v>628</v>
      </c>
      <c r="L215" s="243"/>
      <c r="M215" s="207"/>
      <c r="N215" s="159">
        <v>1</v>
      </c>
    </row>
    <row r="216" spans="1:14">
      <c r="A216" s="191"/>
      <c r="B216" s="191"/>
      <c r="C216" s="191"/>
      <c r="D216" s="191"/>
      <c r="E216" s="191"/>
      <c r="F216" s="191"/>
      <c r="G216" s="191"/>
      <c r="H216" s="191"/>
      <c r="I216" s="191"/>
      <c r="J216" s="239"/>
      <c r="K216" s="252" t="s">
        <v>353</v>
      </c>
      <c r="L216" s="243" t="s">
        <v>17</v>
      </c>
      <c r="M216" s="207" t="s">
        <v>17</v>
      </c>
      <c r="N216" s="159">
        <v>1</v>
      </c>
    </row>
    <row r="217" spans="1:14">
      <c r="A217" s="191"/>
      <c r="B217" s="191"/>
      <c r="C217" s="191"/>
      <c r="D217" s="191"/>
      <c r="E217" s="191"/>
      <c r="F217" s="191"/>
      <c r="G217" s="191"/>
      <c r="H217" s="191"/>
      <c r="I217" s="191"/>
      <c r="J217" s="239"/>
      <c r="K217" s="252" t="s">
        <v>354</v>
      </c>
      <c r="L217" s="243" t="s">
        <v>17</v>
      </c>
      <c r="M217" s="207" t="s">
        <v>17</v>
      </c>
      <c r="N217" s="159">
        <v>1</v>
      </c>
    </row>
    <row r="218" spans="1:14">
      <c r="A218" s="191"/>
      <c r="B218" s="191"/>
      <c r="C218" s="191"/>
      <c r="D218" s="191"/>
      <c r="E218" s="191"/>
      <c r="F218" s="191"/>
      <c r="G218" s="191"/>
      <c r="H218" s="191"/>
      <c r="I218" s="191"/>
      <c r="J218" s="239"/>
      <c r="K218" s="252" t="s">
        <v>355</v>
      </c>
      <c r="L218" s="243" t="s">
        <v>17</v>
      </c>
      <c r="M218" s="207" t="s">
        <v>17</v>
      </c>
      <c r="N218" s="159">
        <v>1</v>
      </c>
    </row>
    <row r="219" spans="1:14">
      <c r="A219" s="191"/>
      <c r="B219" s="191"/>
      <c r="C219" s="191"/>
      <c r="D219" s="191"/>
      <c r="E219" s="191"/>
      <c r="F219" s="191"/>
      <c r="G219" s="191"/>
      <c r="H219" s="191"/>
      <c r="I219" s="191"/>
      <c r="J219" s="239"/>
      <c r="K219" s="252" t="s">
        <v>356</v>
      </c>
      <c r="L219" s="243" t="s">
        <v>17</v>
      </c>
      <c r="M219" s="207" t="s">
        <v>17</v>
      </c>
      <c r="N219" s="159">
        <v>1</v>
      </c>
    </row>
    <row r="220" spans="1:14">
      <c r="A220" s="191"/>
      <c r="B220" s="191"/>
      <c r="C220" s="191"/>
      <c r="D220" s="191"/>
      <c r="E220" s="191"/>
      <c r="F220" s="191"/>
      <c r="G220" s="191"/>
      <c r="H220" s="191"/>
      <c r="I220" s="191"/>
      <c r="J220" s="239"/>
      <c r="K220" s="252" t="s">
        <v>357</v>
      </c>
      <c r="L220" s="246"/>
      <c r="M220" s="164">
        <v>1</v>
      </c>
      <c r="N220" s="163" t="s">
        <v>17</v>
      </c>
    </row>
    <row r="221" spans="1:14">
      <c r="A221" s="191"/>
      <c r="B221" s="191"/>
      <c r="C221" s="191"/>
      <c r="D221" s="191"/>
      <c r="E221" s="191"/>
      <c r="F221" s="191"/>
      <c r="G221" s="191"/>
      <c r="H221" s="191"/>
      <c r="I221" s="191"/>
      <c r="J221" s="239"/>
      <c r="K221" s="252" t="s">
        <v>358</v>
      </c>
      <c r="L221" s="246">
        <v>1</v>
      </c>
      <c r="M221" s="164"/>
      <c r="N221" s="163"/>
    </row>
    <row r="222" spans="1:14">
      <c r="A222" s="191"/>
      <c r="B222" s="191"/>
      <c r="C222" s="191"/>
      <c r="D222" s="191"/>
      <c r="E222" s="191"/>
      <c r="F222" s="191"/>
      <c r="G222" s="191"/>
      <c r="H222" s="191"/>
      <c r="I222" s="191"/>
      <c r="J222" s="239"/>
      <c r="K222" s="253" t="s">
        <v>359</v>
      </c>
      <c r="L222" s="243" t="s">
        <v>17</v>
      </c>
      <c r="M222" s="207" t="s">
        <v>17</v>
      </c>
      <c r="N222" s="159">
        <v>1</v>
      </c>
    </row>
    <row r="223" spans="1:14">
      <c r="A223" s="191"/>
      <c r="B223" s="191"/>
      <c r="C223" s="191"/>
      <c r="D223" s="191"/>
      <c r="E223" s="191"/>
      <c r="F223" s="191"/>
      <c r="G223" s="191"/>
      <c r="H223" s="191"/>
      <c r="I223" s="191"/>
      <c r="J223" s="239"/>
      <c r="K223" s="254" t="s">
        <v>360</v>
      </c>
      <c r="L223" s="243"/>
      <c r="M223" s="207"/>
      <c r="N223" s="159">
        <v>1</v>
      </c>
    </row>
    <row r="224" spans="1:14">
      <c r="A224" s="191"/>
      <c r="B224" s="191"/>
      <c r="C224" s="191"/>
      <c r="D224" s="191"/>
      <c r="E224" s="191"/>
      <c r="F224" s="191"/>
      <c r="G224" s="191"/>
      <c r="H224" s="191"/>
      <c r="I224" s="191"/>
      <c r="J224" s="239"/>
      <c r="K224" s="253" t="s">
        <v>496</v>
      </c>
      <c r="L224" s="243" t="s">
        <v>17</v>
      </c>
      <c r="M224" s="207"/>
      <c r="N224" s="159">
        <v>1</v>
      </c>
    </row>
    <row r="225" spans="1:14">
      <c r="A225" s="191"/>
      <c r="B225" s="191"/>
      <c r="C225" s="191"/>
      <c r="D225" s="191"/>
      <c r="E225" s="191"/>
      <c r="F225" s="191"/>
      <c r="G225" s="191"/>
      <c r="H225" s="191"/>
      <c r="I225" s="191"/>
      <c r="J225" s="239"/>
      <c r="K225" s="254" t="s">
        <v>551</v>
      </c>
      <c r="L225" s="243"/>
      <c r="M225" s="207"/>
      <c r="N225" s="159">
        <v>1</v>
      </c>
    </row>
    <row r="226" spans="1:14">
      <c r="A226" s="191"/>
      <c r="B226" s="191"/>
      <c r="C226" s="191"/>
      <c r="D226" s="191"/>
      <c r="E226" s="191"/>
      <c r="F226" s="191"/>
      <c r="G226" s="191"/>
      <c r="H226" s="191"/>
      <c r="I226" s="191"/>
      <c r="J226" s="239"/>
      <c r="K226" s="253" t="s">
        <v>361</v>
      </c>
      <c r="L226" s="243" t="s">
        <v>17</v>
      </c>
      <c r="M226" s="207" t="s">
        <v>17</v>
      </c>
      <c r="N226" s="159">
        <v>1</v>
      </c>
    </row>
    <row r="227" spans="1:14">
      <c r="A227" s="191"/>
      <c r="B227" s="191"/>
      <c r="C227" s="191"/>
      <c r="D227" s="191"/>
      <c r="E227" s="191"/>
      <c r="F227" s="191"/>
      <c r="G227" s="191"/>
      <c r="H227" s="191"/>
      <c r="I227" s="191"/>
      <c r="J227" s="239"/>
      <c r="K227" s="252" t="s">
        <v>362</v>
      </c>
      <c r="L227" s="243" t="s">
        <v>17</v>
      </c>
      <c r="M227" s="207" t="s">
        <v>17</v>
      </c>
      <c r="N227" s="159">
        <v>1</v>
      </c>
    </row>
    <row r="228" spans="1:14">
      <c r="A228" s="191"/>
      <c r="B228" s="191"/>
      <c r="C228" s="191"/>
      <c r="D228" s="191"/>
      <c r="E228" s="191"/>
      <c r="F228" s="191"/>
      <c r="G228" s="191"/>
      <c r="H228" s="191"/>
      <c r="I228" s="191"/>
      <c r="J228" s="239"/>
      <c r="K228" s="252" t="s">
        <v>363</v>
      </c>
      <c r="L228" s="243" t="s">
        <v>17</v>
      </c>
      <c r="M228" s="207" t="s">
        <v>17</v>
      </c>
      <c r="N228" s="159">
        <v>1</v>
      </c>
    </row>
    <row r="229" spans="1:14">
      <c r="A229" s="191"/>
      <c r="B229" s="191"/>
      <c r="C229" s="191"/>
      <c r="D229" s="191"/>
      <c r="E229" s="191"/>
      <c r="F229" s="191"/>
      <c r="G229" s="191"/>
      <c r="H229" s="191"/>
      <c r="I229" s="191"/>
      <c r="J229" s="239"/>
      <c r="K229" s="252" t="s">
        <v>364</v>
      </c>
      <c r="L229" s="246">
        <v>1</v>
      </c>
      <c r="M229" s="164"/>
      <c r="N229" s="163"/>
    </row>
    <row r="230" spans="1:14">
      <c r="A230" s="191"/>
      <c r="B230" s="191"/>
      <c r="C230" s="191"/>
      <c r="D230" s="191"/>
      <c r="E230" s="191"/>
      <c r="F230" s="191"/>
      <c r="G230" s="191"/>
      <c r="H230" s="191"/>
      <c r="I230" s="191"/>
      <c r="J230" s="239"/>
      <c r="K230" s="252" t="s">
        <v>365</v>
      </c>
      <c r="L230" s="243" t="s">
        <v>17</v>
      </c>
      <c r="M230" s="207" t="s">
        <v>17</v>
      </c>
      <c r="N230" s="159">
        <v>1</v>
      </c>
    </row>
    <row r="231" spans="1:14">
      <c r="A231" s="191"/>
      <c r="B231" s="191"/>
      <c r="C231" s="191"/>
      <c r="D231" s="191"/>
      <c r="E231" s="191"/>
      <c r="F231" s="191"/>
      <c r="G231" s="191"/>
      <c r="H231" s="191"/>
      <c r="I231" s="191"/>
      <c r="J231" s="239"/>
      <c r="K231" s="252" t="s">
        <v>366</v>
      </c>
      <c r="L231" s="243" t="s">
        <v>17</v>
      </c>
      <c r="M231" s="207" t="s">
        <v>17</v>
      </c>
      <c r="N231" s="159">
        <v>1</v>
      </c>
    </row>
    <row r="232" spans="1:14">
      <c r="A232" s="191"/>
      <c r="B232" s="191"/>
      <c r="C232" s="191"/>
      <c r="D232" s="191"/>
      <c r="E232" s="191"/>
      <c r="F232" s="191"/>
      <c r="G232" s="191"/>
      <c r="H232" s="191"/>
      <c r="I232" s="191"/>
      <c r="J232" s="239"/>
      <c r="K232" s="254" t="s">
        <v>629</v>
      </c>
      <c r="L232" s="243"/>
      <c r="M232" s="207"/>
      <c r="N232" s="159">
        <v>1</v>
      </c>
    </row>
    <row r="233" spans="1:14">
      <c r="A233" s="191"/>
      <c r="B233" s="191"/>
      <c r="C233" s="191"/>
      <c r="D233" s="191"/>
      <c r="E233" s="191"/>
      <c r="F233" s="191"/>
      <c r="G233" s="191"/>
      <c r="H233" s="191"/>
      <c r="I233" s="191"/>
      <c r="J233" s="239"/>
      <c r="K233" s="253" t="s">
        <v>367</v>
      </c>
      <c r="L233" s="243" t="s">
        <v>17</v>
      </c>
      <c r="M233" s="207" t="s">
        <v>17</v>
      </c>
      <c r="N233" s="159">
        <v>1</v>
      </c>
    </row>
    <row r="234" spans="1:14">
      <c r="A234" s="191"/>
      <c r="B234" s="191"/>
      <c r="C234" s="191"/>
      <c r="D234" s="191"/>
      <c r="E234" s="191"/>
      <c r="F234" s="191"/>
      <c r="G234" s="191"/>
      <c r="H234" s="191"/>
      <c r="I234" s="191"/>
      <c r="J234" s="239"/>
      <c r="K234" s="252" t="s">
        <v>368</v>
      </c>
      <c r="L234" s="243" t="s">
        <v>17</v>
      </c>
      <c r="M234" s="207" t="s">
        <v>17</v>
      </c>
      <c r="N234" s="159">
        <v>1</v>
      </c>
    </row>
    <row r="235" spans="1:14">
      <c r="A235" s="191"/>
      <c r="B235" s="191"/>
      <c r="C235" s="191"/>
      <c r="D235" s="191"/>
      <c r="E235" s="191"/>
      <c r="F235" s="191"/>
      <c r="G235" s="191"/>
      <c r="H235" s="191"/>
      <c r="I235" s="191"/>
      <c r="J235" s="239"/>
      <c r="K235" s="252" t="s">
        <v>369</v>
      </c>
      <c r="L235" s="243" t="s">
        <v>17</v>
      </c>
      <c r="M235" s="207" t="s">
        <v>17</v>
      </c>
      <c r="N235" s="159">
        <v>1</v>
      </c>
    </row>
    <row r="236" spans="1:14">
      <c r="A236" s="191"/>
      <c r="B236" s="191"/>
      <c r="C236" s="191"/>
      <c r="D236" s="191"/>
      <c r="E236" s="191"/>
      <c r="F236" s="191"/>
      <c r="G236" s="191"/>
      <c r="H236" s="191"/>
      <c r="I236" s="191"/>
      <c r="J236" s="239"/>
      <c r="K236" s="252" t="s">
        <v>370</v>
      </c>
      <c r="L236" s="246">
        <v>1</v>
      </c>
      <c r="M236" s="164"/>
      <c r="N236" s="163"/>
    </row>
    <row r="237" spans="1:14">
      <c r="A237" s="191"/>
      <c r="B237" s="191"/>
      <c r="C237" s="191"/>
      <c r="D237" s="191"/>
      <c r="E237" s="191"/>
      <c r="F237" s="191"/>
      <c r="G237" s="191"/>
      <c r="H237" s="191"/>
      <c r="I237" s="191"/>
      <c r="J237" s="239"/>
      <c r="K237" s="252" t="s">
        <v>371</v>
      </c>
      <c r="L237" s="243" t="s">
        <v>17</v>
      </c>
      <c r="M237" s="207" t="s">
        <v>17</v>
      </c>
      <c r="N237" s="159">
        <v>1</v>
      </c>
    </row>
    <row r="238" spans="1:14">
      <c r="A238" s="191"/>
      <c r="B238" s="191"/>
      <c r="C238" s="191"/>
      <c r="D238" s="191"/>
      <c r="E238" s="191"/>
      <c r="F238" s="191"/>
      <c r="G238" s="191"/>
      <c r="H238" s="191"/>
      <c r="I238" s="191"/>
      <c r="J238" s="239"/>
      <c r="K238" s="252" t="s">
        <v>372</v>
      </c>
      <c r="L238" s="243" t="s">
        <v>17</v>
      </c>
      <c r="M238" s="207" t="s">
        <v>17</v>
      </c>
      <c r="N238" s="159">
        <v>1</v>
      </c>
    </row>
    <row r="239" spans="1:14">
      <c r="A239" s="191"/>
      <c r="B239" s="191"/>
      <c r="C239" s="191"/>
      <c r="D239" s="191"/>
      <c r="E239" s="191"/>
      <c r="F239" s="191"/>
      <c r="G239" s="191"/>
      <c r="H239" s="191"/>
      <c r="I239" s="191"/>
      <c r="J239" s="239"/>
      <c r="K239" s="252" t="s">
        <v>337</v>
      </c>
      <c r="L239" s="246">
        <v>1</v>
      </c>
      <c r="M239" s="164"/>
      <c r="N239" s="163"/>
    </row>
    <row r="240" spans="1:14">
      <c r="A240" s="191"/>
      <c r="B240" s="191"/>
      <c r="C240" s="191"/>
      <c r="D240" s="191"/>
      <c r="E240" s="191"/>
      <c r="F240" s="191"/>
      <c r="G240" s="191"/>
      <c r="H240" s="191"/>
      <c r="I240" s="191"/>
      <c r="J240" s="239"/>
      <c r="K240" s="253" t="s">
        <v>224</v>
      </c>
      <c r="L240" s="245">
        <v>1</v>
      </c>
      <c r="M240" s="161"/>
      <c r="N240" s="160"/>
    </row>
    <row r="241" spans="1:14">
      <c r="A241" s="191"/>
      <c r="B241" s="191"/>
      <c r="C241" s="191"/>
      <c r="D241" s="191"/>
      <c r="E241" s="191"/>
      <c r="F241" s="191"/>
      <c r="G241" s="191"/>
      <c r="H241" s="191"/>
      <c r="I241" s="191"/>
      <c r="J241" s="239"/>
      <c r="K241" s="252" t="s">
        <v>373</v>
      </c>
      <c r="L241" s="243" t="s">
        <v>17</v>
      </c>
      <c r="M241" s="207" t="s">
        <v>17</v>
      </c>
      <c r="N241" s="159">
        <v>1</v>
      </c>
    </row>
    <row r="242" spans="1:14">
      <c r="A242" s="191"/>
      <c r="B242" s="191"/>
      <c r="C242" s="191"/>
      <c r="D242" s="191"/>
      <c r="E242" s="191"/>
      <c r="F242" s="191"/>
      <c r="G242" s="191"/>
      <c r="H242" s="191"/>
      <c r="I242" s="191"/>
      <c r="J242" s="239"/>
      <c r="K242" s="252" t="s">
        <v>374</v>
      </c>
      <c r="L242" s="243" t="s">
        <v>17</v>
      </c>
      <c r="M242" s="207" t="s">
        <v>17</v>
      </c>
      <c r="N242" s="159">
        <v>1</v>
      </c>
    </row>
    <row r="243" spans="1:14">
      <c r="A243" s="191"/>
      <c r="B243" s="191"/>
      <c r="C243" s="191"/>
      <c r="D243" s="191"/>
      <c r="E243" s="191"/>
      <c r="F243" s="191"/>
      <c r="G243" s="191"/>
      <c r="H243" s="191"/>
      <c r="I243" s="191"/>
      <c r="J243" s="239"/>
      <c r="K243" s="252" t="s">
        <v>375</v>
      </c>
      <c r="L243" s="243" t="s">
        <v>17</v>
      </c>
      <c r="M243" s="207" t="s">
        <v>17</v>
      </c>
      <c r="N243" s="159">
        <v>1</v>
      </c>
    </row>
    <row r="244" spans="1:14">
      <c r="A244" s="191"/>
      <c r="B244" s="191"/>
      <c r="C244" s="191"/>
      <c r="D244" s="191"/>
      <c r="E244" s="191"/>
      <c r="F244" s="191"/>
      <c r="G244" s="191"/>
      <c r="H244" s="191"/>
      <c r="I244" s="191"/>
      <c r="J244" s="239"/>
      <c r="K244" s="252" t="s">
        <v>376</v>
      </c>
      <c r="L244" s="246"/>
      <c r="M244" s="164">
        <v>1</v>
      </c>
      <c r="N244" s="163"/>
    </row>
    <row r="245" spans="1:14">
      <c r="A245" s="191"/>
      <c r="B245" s="191"/>
      <c r="C245" s="191"/>
      <c r="D245" s="191"/>
      <c r="E245" s="191"/>
      <c r="F245" s="191"/>
      <c r="G245" s="191"/>
      <c r="H245" s="191"/>
      <c r="I245" s="191"/>
      <c r="J245" s="239"/>
      <c r="K245" s="252" t="s">
        <v>377</v>
      </c>
      <c r="L245" s="243" t="s">
        <v>17</v>
      </c>
      <c r="M245" s="207" t="s">
        <v>17</v>
      </c>
      <c r="N245" s="159">
        <v>1</v>
      </c>
    </row>
    <row r="246" spans="1:14">
      <c r="A246" s="191"/>
      <c r="B246" s="191"/>
      <c r="C246" s="191"/>
      <c r="D246" s="191"/>
      <c r="E246" s="191"/>
      <c r="F246" s="191"/>
      <c r="G246" s="191"/>
      <c r="H246" s="191"/>
      <c r="I246" s="191"/>
      <c r="J246" s="239"/>
      <c r="K246" s="252" t="s">
        <v>483</v>
      </c>
      <c r="L246" s="243"/>
      <c r="M246" s="207"/>
      <c r="N246" s="159">
        <v>1</v>
      </c>
    </row>
    <row r="247" spans="1:14">
      <c r="A247" s="191"/>
      <c r="B247" s="191"/>
      <c r="C247" s="191"/>
      <c r="D247" s="191"/>
      <c r="E247" s="191"/>
      <c r="F247" s="191"/>
      <c r="G247" s="191"/>
      <c r="H247" s="191"/>
      <c r="I247" s="191"/>
      <c r="J247" s="239"/>
      <c r="K247" s="252" t="s">
        <v>378</v>
      </c>
      <c r="L247" s="243" t="s">
        <v>17</v>
      </c>
      <c r="M247" s="207" t="s">
        <v>17</v>
      </c>
      <c r="N247" s="159">
        <v>1</v>
      </c>
    </row>
    <row r="248" spans="1:14">
      <c r="A248" s="191"/>
      <c r="B248" s="191"/>
      <c r="C248" s="191"/>
      <c r="D248" s="191"/>
      <c r="E248" s="191"/>
      <c r="F248" s="191"/>
      <c r="G248" s="191"/>
      <c r="H248" s="191"/>
      <c r="I248" s="191"/>
      <c r="J248" s="239"/>
      <c r="K248" s="252" t="s">
        <v>379</v>
      </c>
      <c r="L248" s="243" t="s">
        <v>17</v>
      </c>
      <c r="M248" s="207" t="s">
        <v>17</v>
      </c>
      <c r="N248" s="159">
        <v>1</v>
      </c>
    </row>
    <row r="249" spans="1:14">
      <c r="A249" s="191"/>
      <c r="B249" s="191"/>
      <c r="C249" s="191"/>
      <c r="D249" s="191"/>
      <c r="E249" s="191"/>
      <c r="F249" s="191"/>
      <c r="G249" s="191"/>
      <c r="H249" s="191"/>
      <c r="I249" s="191"/>
      <c r="J249" s="239"/>
      <c r="K249" s="252" t="s">
        <v>380</v>
      </c>
      <c r="L249" s="246"/>
      <c r="M249" s="164">
        <v>1</v>
      </c>
      <c r="N249" s="163"/>
    </row>
    <row r="250" spans="1:14">
      <c r="A250" s="191"/>
      <c r="B250" s="191"/>
      <c r="C250" s="191"/>
      <c r="D250" s="191"/>
      <c r="E250" s="191"/>
      <c r="F250" s="191"/>
      <c r="G250" s="191"/>
      <c r="H250" s="191"/>
      <c r="I250" s="191"/>
      <c r="J250" s="239"/>
      <c r="K250" s="252" t="s">
        <v>381</v>
      </c>
      <c r="L250" s="243" t="s">
        <v>17</v>
      </c>
      <c r="M250" s="207" t="s">
        <v>17</v>
      </c>
      <c r="N250" s="159">
        <v>1</v>
      </c>
    </row>
    <row r="251" spans="1:14">
      <c r="A251" s="191"/>
      <c r="B251" s="191"/>
      <c r="C251" s="191"/>
      <c r="D251" s="191"/>
      <c r="E251" s="191"/>
      <c r="F251" s="191"/>
      <c r="G251" s="191"/>
      <c r="H251" s="191"/>
      <c r="I251" s="191"/>
      <c r="J251" s="239"/>
      <c r="K251" s="252" t="s">
        <v>382</v>
      </c>
      <c r="L251" s="243" t="s">
        <v>17</v>
      </c>
      <c r="M251" s="207" t="s">
        <v>17</v>
      </c>
      <c r="N251" s="159">
        <v>1</v>
      </c>
    </row>
    <row r="252" spans="1:14">
      <c r="A252" s="191"/>
      <c r="B252" s="191"/>
      <c r="C252" s="191"/>
      <c r="D252" s="191"/>
      <c r="E252" s="191"/>
      <c r="F252" s="191"/>
      <c r="G252" s="191"/>
      <c r="H252" s="191"/>
      <c r="I252" s="191"/>
      <c r="J252" s="239"/>
      <c r="K252" s="252" t="s">
        <v>383</v>
      </c>
      <c r="L252" s="243" t="s">
        <v>17</v>
      </c>
      <c r="M252" s="207" t="s">
        <v>17</v>
      </c>
      <c r="N252" s="159">
        <v>1</v>
      </c>
    </row>
    <row r="253" spans="1:14">
      <c r="A253" s="191"/>
      <c r="B253" s="191"/>
      <c r="C253" s="191"/>
      <c r="D253" s="191"/>
      <c r="E253" s="191"/>
      <c r="F253" s="191"/>
      <c r="G253" s="191"/>
      <c r="H253" s="191"/>
      <c r="I253" s="191"/>
      <c r="J253" s="239"/>
      <c r="K253" s="252" t="s">
        <v>384</v>
      </c>
      <c r="L253" s="243" t="s">
        <v>17</v>
      </c>
      <c r="M253" s="207" t="s">
        <v>17</v>
      </c>
      <c r="N253" s="159">
        <v>1</v>
      </c>
    </row>
    <row r="254" spans="1:14">
      <c r="A254" s="191"/>
      <c r="B254" s="191"/>
      <c r="C254" s="191"/>
      <c r="D254" s="191"/>
      <c r="E254" s="191"/>
      <c r="F254" s="191"/>
      <c r="G254" s="191"/>
      <c r="H254" s="191"/>
      <c r="I254" s="191"/>
      <c r="J254" s="239"/>
      <c r="K254" s="252" t="s">
        <v>385</v>
      </c>
      <c r="L254" s="243" t="s">
        <v>17</v>
      </c>
      <c r="M254" s="207" t="s">
        <v>17</v>
      </c>
      <c r="N254" s="159">
        <v>1</v>
      </c>
    </row>
    <row r="255" spans="1:14">
      <c r="A255" s="191"/>
      <c r="B255" s="191"/>
      <c r="C255" s="191"/>
      <c r="D255" s="191"/>
      <c r="E255" s="191"/>
      <c r="F255" s="191"/>
      <c r="G255" s="191"/>
      <c r="H255" s="191"/>
      <c r="I255" s="191"/>
      <c r="J255" s="239"/>
      <c r="K255" s="252" t="s">
        <v>386</v>
      </c>
      <c r="L255" s="243" t="s">
        <v>17</v>
      </c>
      <c r="M255" s="207" t="s">
        <v>17</v>
      </c>
      <c r="N255" s="159">
        <v>1</v>
      </c>
    </row>
    <row r="256" spans="1:14">
      <c r="A256" s="191"/>
      <c r="B256" s="191"/>
      <c r="C256" s="191"/>
      <c r="D256" s="191"/>
      <c r="E256" s="191"/>
      <c r="F256" s="191"/>
      <c r="G256" s="191"/>
      <c r="H256" s="191"/>
      <c r="I256" s="191"/>
      <c r="J256" s="239"/>
      <c r="K256" s="253" t="s">
        <v>387</v>
      </c>
      <c r="L256" s="243" t="s">
        <v>17</v>
      </c>
      <c r="M256" s="207" t="s">
        <v>17</v>
      </c>
      <c r="N256" s="159">
        <v>1</v>
      </c>
    </row>
    <row r="257" spans="1:14">
      <c r="A257" s="191"/>
      <c r="B257" s="191"/>
      <c r="C257" s="191"/>
      <c r="D257" s="191"/>
      <c r="E257" s="191"/>
      <c r="F257" s="191"/>
      <c r="G257" s="191"/>
      <c r="H257" s="191"/>
      <c r="I257" s="191"/>
      <c r="J257" s="239"/>
      <c r="K257" s="252" t="s">
        <v>388</v>
      </c>
      <c r="L257" s="243" t="s">
        <v>17</v>
      </c>
      <c r="M257" s="207" t="s">
        <v>17</v>
      </c>
      <c r="N257" s="159">
        <v>1</v>
      </c>
    </row>
    <row r="258" spans="1:14">
      <c r="A258" s="191"/>
      <c r="B258" s="191"/>
      <c r="C258" s="191"/>
      <c r="D258" s="191"/>
      <c r="E258" s="191"/>
      <c r="F258" s="191"/>
      <c r="G258" s="191"/>
      <c r="H258" s="191"/>
      <c r="I258" s="191"/>
      <c r="J258" s="239"/>
      <c r="K258" s="252" t="s">
        <v>389</v>
      </c>
      <c r="L258" s="246"/>
      <c r="M258" s="164">
        <v>1</v>
      </c>
      <c r="N258" s="163"/>
    </row>
    <row r="259" spans="1:14">
      <c r="A259" s="191"/>
      <c r="B259" s="191"/>
      <c r="C259" s="191"/>
      <c r="D259" s="191"/>
      <c r="E259" s="191"/>
      <c r="F259" s="191"/>
      <c r="G259" s="191"/>
      <c r="H259" s="191"/>
      <c r="I259" s="191"/>
      <c r="J259" s="239"/>
      <c r="K259" s="252" t="s">
        <v>390</v>
      </c>
      <c r="L259" s="246"/>
      <c r="M259" s="164">
        <v>1</v>
      </c>
      <c r="N259" s="163"/>
    </row>
    <row r="260" spans="1:14">
      <c r="A260" s="191"/>
      <c r="B260" s="191"/>
      <c r="C260" s="191"/>
      <c r="D260" s="191"/>
      <c r="E260" s="191"/>
      <c r="F260" s="191"/>
      <c r="G260" s="191"/>
      <c r="H260" s="191"/>
      <c r="I260" s="191"/>
      <c r="J260" s="239"/>
      <c r="K260" s="254" t="s">
        <v>630</v>
      </c>
      <c r="L260" s="243"/>
      <c r="M260" s="207"/>
      <c r="N260" s="159">
        <v>1</v>
      </c>
    </row>
    <row r="261" spans="1:14">
      <c r="A261" s="191"/>
      <c r="B261" s="191"/>
      <c r="C261" s="191"/>
      <c r="D261" s="191"/>
      <c r="E261" s="191"/>
      <c r="F261" s="191"/>
      <c r="G261" s="191"/>
      <c r="H261" s="191"/>
      <c r="I261" s="191"/>
      <c r="J261" s="239"/>
      <c r="K261" s="252" t="s">
        <v>391</v>
      </c>
      <c r="L261" s="243"/>
      <c r="M261" s="207"/>
      <c r="N261" s="159">
        <v>1</v>
      </c>
    </row>
    <row r="262" spans="1:14">
      <c r="A262" s="191"/>
      <c r="B262" s="191"/>
      <c r="C262" s="191"/>
      <c r="D262" s="191"/>
      <c r="E262" s="191"/>
      <c r="F262" s="191"/>
      <c r="G262" s="191"/>
      <c r="H262" s="191"/>
      <c r="I262" s="191"/>
      <c r="J262" s="239"/>
      <c r="K262" s="254" t="s">
        <v>631</v>
      </c>
      <c r="L262" s="243"/>
      <c r="M262" s="207"/>
      <c r="N262" s="159">
        <v>1</v>
      </c>
    </row>
    <row r="263" spans="1:14">
      <c r="A263" s="191"/>
      <c r="B263" s="191"/>
      <c r="C263" s="191"/>
      <c r="D263" s="191"/>
      <c r="E263" s="191"/>
      <c r="F263" s="191"/>
      <c r="G263" s="191"/>
      <c r="H263" s="191"/>
      <c r="I263" s="191"/>
      <c r="J263" s="239"/>
      <c r="K263" s="252" t="s">
        <v>392</v>
      </c>
      <c r="L263" s="243" t="s">
        <v>17</v>
      </c>
      <c r="M263" s="207" t="s">
        <v>17</v>
      </c>
      <c r="N263" s="159">
        <v>1</v>
      </c>
    </row>
    <row r="264" spans="1:14">
      <c r="A264" s="191"/>
      <c r="B264" s="191"/>
      <c r="C264" s="191"/>
      <c r="D264" s="191"/>
      <c r="E264" s="191"/>
      <c r="F264" s="191"/>
      <c r="G264" s="191"/>
      <c r="H264" s="191"/>
      <c r="I264" s="191"/>
      <c r="J264" s="239"/>
      <c r="K264" s="252" t="s">
        <v>393</v>
      </c>
      <c r="L264" s="243" t="s">
        <v>17</v>
      </c>
      <c r="M264" s="207" t="s">
        <v>17</v>
      </c>
      <c r="N264" s="159">
        <v>1</v>
      </c>
    </row>
    <row r="265" spans="1:14">
      <c r="A265" s="191"/>
      <c r="B265" s="191"/>
      <c r="C265" s="191"/>
      <c r="D265" s="191"/>
      <c r="E265" s="191"/>
      <c r="F265" s="191"/>
      <c r="G265" s="191"/>
      <c r="H265" s="191"/>
      <c r="I265" s="191"/>
      <c r="J265" s="239"/>
      <c r="K265" s="252" t="s">
        <v>394</v>
      </c>
      <c r="L265" s="243" t="s">
        <v>17</v>
      </c>
      <c r="M265" s="207" t="s">
        <v>17</v>
      </c>
      <c r="N265" s="159">
        <v>1</v>
      </c>
    </row>
    <row r="266" spans="1:14">
      <c r="A266" s="191"/>
      <c r="B266" s="191"/>
      <c r="C266" s="191"/>
      <c r="D266" s="191"/>
      <c r="E266" s="191"/>
      <c r="F266" s="191"/>
      <c r="G266" s="191"/>
      <c r="H266" s="191"/>
      <c r="I266" s="191"/>
      <c r="J266" s="239"/>
      <c r="K266" s="252" t="s">
        <v>498</v>
      </c>
      <c r="L266" s="243"/>
      <c r="M266" s="207"/>
      <c r="N266" s="159">
        <v>1</v>
      </c>
    </row>
    <row r="267" spans="1:14">
      <c r="A267" s="191"/>
      <c r="B267" s="191"/>
      <c r="C267" s="191"/>
      <c r="D267" s="191"/>
      <c r="E267" s="191"/>
      <c r="F267" s="191"/>
      <c r="G267" s="191"/>
      <c r="H267" s="191"/>
      <c r="I267" s="191"/>
      <c r="J267" s="239"/>
      <c r="K267" s="252" t="s">
        <v>497</v>
      </c>
      <c r="L267" s="243"/>
      <c r="M267" s="207"/>
      <c r="N267" s="159">
        <v>1</v>
      </c>
    </row>
    <row r="268" spans="1:14">
      <c r="A268" s="191"/>
      <c r="B268" s="191"/>
      <c r="C268" s="191"/>
      <c r="D268" s="191"/>
      <c r="E268" s="191"/>
      <c r="F268" s="191"/>
      <c r="G268" s="191"/>
      <c r="H268" s="191"/>
      <c r="I268" s="191"/>
      <c r="J268" s="239"/>
      <c r="K268" s="252" t="s">
        <v>395</v>
      </c>
      <c r="L268" s="243" t="s">
        <v>17</v>
      </c>
      <c r="M268" s="207" t="s">
        <v>17</v>
      </c>
      <c r="N268" s="159">
        <v>1</v>
      </c>
    </row>
    <row r="269" spans="1:14">
      <c r="A269" s="191"/>
      <c r="B269" s="191"/>
      <c r="C269" s="191"/>
      <c r="D269" s="191"/>
      <c r="E269" s="191"/>
      <c r="F269" s="191"/>
      <c r="G269" s="191"/>
      <c r="H269" s="191"/>
      <c r="I269" s="191"/>
      <c r="J269" s="239"/>
      <c r="K269" s="252" t="s">
        <v>396</v>
      </c>
      <c r="L269" s="243" t="s">
        <v>17</v>
      </c>
      <c r="M269" s="207" t="s">
        <v>17</v>
      </c>
      <c r="N269" s="159">
        <v>1</v>
      </c>
    </row>
    <row r="270" spans="1:14">
      <c r="A270" s="191"/>
      <c r="B270" s="191"/>
      <c r="C270" s="191"/>
      <c r="D270" s="191"/>
      <c r="E270" s="191"/>
      <c r="F270" s="191"/>
      <c r="G270" s="191"/>
      <c r="H270" s="191"/>
      <c r="I270" s="191"/>
      <c r="J270" s="239"/>
      <c r="K270" s="252" t="s">
        <v>397</v>
      </c>
      <c r="L270" s="246">
        <v>1</v>
      </c>
      <c r="M270" s="164"/>
      <c r="N270" s="163"/>
    </row>
    <row r="271" spans="1:14">
      <c r="A271" s="191"/>
      <c r="B271" s="191"/>
      <c r="C271" s="191"/>
      <c r="D271" s="191"/>
      <c r="E271" s="191"/>
      <c r="F271" s="191"/>
      <c r="G271" s="191"/>
      <c r="H271" s="191"/>
      <c r="I271" s="191"/>
      <c r="J271" s="239"/>
      <c r="K271" s="253" t="s">
        <v>398</v>
      </c>
      <c r="L271" s="243" t="s">
        <v>17</v>
      </c>
      <c r="M271" s="207" t="s">
        <v>17</v>
      </c>
      <c r="N271" s="159">
        <v>1</v>
      </c>
    </row>
    <row r="272" spans="1:14">
      <c r="A272" s="191"/>
      <c r="B272" s="191"/>
      <c r="C272" s="191"/>
      <c r="D272" s="191"/>
      <c r="E272" s="191"/>
      <c r="F272" s="191"/>
      <c r="G272" s="191"/>
      <c r="H272" s="191"/>
      <c r="I272" s="191"/>
      <c r="J272" s="239"/>
      <c r="K272" s="252" t="s">
        <v>399</v>
      </c>
      <c r="L272" s="243" t="s">
        <v>17</v>
      </c>
      <c r="M272" s="207" t="s">
        <v>17</v>
      </c>
      <c r="N272" s="159">
        <v>1</v>
      </c>
    </row>
    <row r="273" spans="1:14">
      <c r="A273" s="191"/>
      <c r="B273" s="191"/>
      <c r="C273" s="191"/>
      <c r="D273" s="191"/>
      <c r="E273" s="191"/>
      <c r="F273" s="191"/>
      <c r="G273" s="191"/>
      <c r="H273" s="191"/>
      <c r="I273" s="191"/>
      <c r="J273" s="239"/>
      <c r="K273" s="252" t="s">
        <v>400</v>
      </c>
      <c r="L273" s="243" t="s">
        <v>17</v>
      </c>
      <c r="M273" s="207" t="s">
        <v>17</v>
      </c>
      <c r="N273" s="159">
        <v>1</v>
      </c>
    </row>
    <row r="274" spans="1:14">
      <c r="A274" s="191"/>
      <c r="B274" s="191"/>
      <c r="C274" s="191"/>
      <c r="D274" s="191"/>
      <c r="E274" s="191"/>
      <c r="F274" s="191"/>
      <c r="G274" s="191"/>
      <c r="H274" s="191"/>
      <c r="I274" s="191"/>
      <c r="J274" s="239"/>
      <c r="K274" s="252" t="s">
        <v>485</v>
      </c>
      <c r="L274" s="243"/>
      <c r="M274" s="207"/>
      <c r="N274" s="159">
        <v>1</v>
      </c>
    </row>
    <row r="275" spans="1:14">
      <c r="A275" s="191"/>
      <c r="B275" s="191"/>
      <c r="C275" s="191"/>
      <c r="D275" s="191"/>
      <c r="E275" s="191"/>
      <c r="F275" s="191"/>
      <c r="G275" s="191"/>
      <c r="H275" s="191"/>
      <c r="I275" s="191"/>
      <c r="J275" s="239"/>
      <c r="K275" s="253" t="s">
        <v>401</v>
      </c>
      <c r="L275" s="243" t="s">
        <v>17</v>
      </c>
      <c r="M275" s="207" t="s">
        <v>17</v>
      </c>
      <c r="N275" s="159">
        <v>1</v>
      </c>
    </row>
    <row r="276" spans="1:14">
      <c r="A276" s="191"/>
      <c r="B276" s="191"/>
      <c r="C276" s="191"/>
      <c r="D276" s="191"/>
      <c r="E276" s="191"/>
      <c r="F276" s="191"/>
      <c r="G276" s="191"/>
      <c r="H276" s="191"/>
      <c r="I276" s="191"/>
      <c r="J276" s="239"/>
      <c r="K276" s="252" t="s">
        <v>402</v>
      </c>
      <c r="L276" s="243" t="s">
        <v>17</v>
      </c>
      <c r="M276" s="207" t="s">
        <v>17</v>
      </c>
      <c r="N276" s="159">
        <v>1</v>
      </c>
    </row>
    <row r="277" spans="1:14">
      <c r="A277" s="191"/>
      <c r="B277" s="191"/>
      <c r="C277" s="191"/>
      <c r="D277" s="191"/>
      <c r="E277" s="191"/>
      <c r="F277" s="191"/>
      <c r="G277" s="191"/>
      <c r="H277" s="191"/>
      <c r="I277" s="191"/>
      <c r="J277" s="239"/>
      <c r="K277" s="252" t="s">
        <v>403</v>
      </c>
      <c r="L277" s="243"/>
      <c r="M277" s="207"/>
      <c r="N277" s="159">
        <v>1</v>
      </c>
    </row>
    <row r="278" spans="1:14">
      <c r="A278" s="191"/>
      <c r="B278" s="191"/>
      <c r="C278" s="191"/>
      <c r="D278" s="191"/>
      <c r="E278" s="191"/>
      <c r="F278" s="191"/>
      <c r="G278" s="191"/>
      <c r="H278" s="191"/>
      <c r="I278" s="191"/>
      <c r="J278" s="239"/>
      <c r="K278" s="252" t="s">
        <v>404</v>
      </c>
      <c r="L278" s="243" t="s">
        <v>17</v>
      </c>
      <c r="M278" s="207" t="s">
        <v>17</v>
      </c>
      <c r="N278" s="159">
        <v>1</v>
      </c>
    </row>
    <row r="279" spans="1:14">
      <c r="A279" s="191"/>
      <c r="B279" s="191"/>
      <c r="C279" s="191"/>
      <c r="D279" s="191"/>
      <c r="E279" s="191"/>
      <c r="F279" s="191"/>
      <c r="G279" s="191"/>
      <c r="H279" s="191"/>
      <c r="I279" s="191"/>
      <c r="J279" s="239"/>
      <c r="K279" s="252" t="s">
        <v>405</v>
      </c>
      <c r="L279" s="246">
        <v>1</v>
      </c>
      <c r="M279" s="164"/>
      <c r="N279" s="163"/>
    </row>
    <row r="280" spans="1:14">
      <c r="A280" s="191"/>
      <c r="B280" s="191"/>
      <c r="C280" s="191"/>
      <c r="D280" s="191"/>
      <c r="E280" s="191"/>
      <c r="F280" s="191"/>
      <c r="G280" s="191"/>
      <c r="H280" s="191"/>
      <c r="I280" s="191"/>
      <c r="J280" s="239"/>
      <c r="K280" s="254" t="s">
        <v>632</v>
      </c>
      <c r="L280" s="243"/>
      <c r="M280" s="207"/>
      <c r="N280" s="159">
        <v>1</v>
      </c>
    </row>
    <row r="281" spans="1:14">
      <c r="A281" s="191"/>
      <c r="B281" s="191"/>
      <c r="C281" s="191"/>
      <c r="D281" s="191"/>
      <c r="E281" s="191"/>
      <c r="F281" s="191"/>
      <c r="G281" s="191"/>
      <c r="H281" s="191"/>
      <c r="I281" s="191"/>
      <c r="J281" s="239"/>
      <c r="K281" s="252" t="s">
        <v>406</v>
      </c>
      <c r="L281" s="243" t="s">
        <v>17</v>
      </c>
      <c r="M281" s="207" t="s">
        <v>17</v>
      </c>
      <c r="N281" s="159">
        <v>1</v>
      </c>
    </row>
    <row r="282" spans="1:14">
      <c r="A282" s="191"/>
      <c r="B282" s="191"/>
      <c r="C282" s="191"/>
      <c r="D282" s="191"/>
      <c r="E282" s="191"/>
      <c r="F282" s="191"/>
      <c r="G282" s="191"/>
      <c r="H282" s="191"/>
      <c r="I282" s="191"/>
      <c r="J282" s="239"/>
      <c r="K282" s="253" t="s">
        <v>547</v>
      </c>
      <c r="L282" s="246"/>
      <c r="M282" s="164"/>
      <c r="N282" s="163">
        <v>1</v>
      </c>
    </row>
    <row r="283" spans="1:14">
      <c r="A283" s="191"/>
      <c r="B283" s="191"/>
      <c r="C283" s="191"/>
      <c r="D283" s="191"/>
      <c r="E283" s="191"/>
      <c r="F283" s="191"/>
      <c r="G283" s="191"/>
      <c r="H283" s="191"/>
      <c r="I283" s="191"/>
      <c r="J283" s="239"/>
      <c r="K283" s="253" t="s">
        <v>298</v>
      </c>
      <c r="L283" s="243" t="s">
        <v>17</v>
      </c>
      <c r="M283" s="207" t="s">
        <v>17</v>
      </c>
      <c r="N283" s="159">
        <v>1</v>
      </c>
    </row>
    <row r="284" spans="1:14">
      <c r="A284" s="191"/>
      <c r="B284" s="191"/>
      <c r="C284" s="191"/>
      <c r="D284" s="191"/>
      <c r="E284" s="191"/>
      <c r="F284" s="191"/>
      <c r="G284" s="191"/>
      <c r="H284" s="191"/>
      <c r="I284" s="191"/>
      <c r="J284" s="239"/>
      <c r="K284" s="252" t="s">
        <v>407</v>
      </c>
      <c r="L284" s="243" t="s">
        <v>17</v>
      </c>
      <c r="M284" s="207" t="s">
        <v>17</v>
      </c>
      <c r="N284" s="159">
        <v>1</v>
      </c>
    </row>
    <row r="285" spans="1:14">
      <c r="A285" s="191"/>
      <c r="B285" s="191"/>
      <c r="C285" s="191"/>
      <c r="D285" s="191"/>
      <c r="E285" s="191"/>
      <c r="F285" s="191"/>
      <c r="G285" s="191"/>
      <c r="H285" s="191"/>
      <c r="I285" s="191"/>
      <c r="J285" s="239"/>
      <c r="K285" s="253" t="s">
        <v>408</v>
      </c>
      <c r="L285" s="246">
        <v>1</v>
      </c>
      <c r="M285" s="164"/>
      <c r="N285" s="163"/>
    </row>
    <row r="286" spans="1:14">
      <c r="A286" s="191"/>
      <c r="B286" s="191"/>
      <c r="C286" s="191"/>
      <c r="D286" s="191"/>
      <c r="E286" s="191"/>
      <c r="F286" s="191"/>
      <c r="G286" s="191"/>
      <c r="H286" s="191"/>
      <c r="I286" s="191"/>
      <c r="J286" s="239"/>
      <c r="K286" s="254" t="s">
        <v>633</v>
      </c>
      <c r="L286" s="243"/>
      <c r="M286" s="207"/>
      <c r="N286" s="159">
        <v>1</v>
      </c>
    </row>
    <row r="287" spans="1:14">
      <c r="A287" s="191"/>
      <c r="B287" s="191"/>
      <c r="C287" s="191"/>
      <c r="D287" s="191"/>
      <c r="E287" s="191"/>
      <c r="F287" s="191"/>
      <c r="G287" s="191"/>
      <c r="H287" s="191"/>
      <c r="I287" s="191"/>
      <c r="J287" s="239"/>
      <c r="K287" s="254" t="s">
        <v>634</v>
      </c>
      <c r="L287" s="243"/>
      <c r="M287" s="207"/>
      <c r="N287" s="159">
        <v>1</v>
      </c>
    </row>
    <row r="288" spans="1:14">
      <c r="A288" s="191"/>
      <c r="B288" s="191"/>
      <c r="C288" s="191"/>
      <c r="D288" s="191"/>
      <c r="E288" s="191"/>
      <c r="F288" s="191"/>
      <c r="G288" s="191"/>
      <c r="H288" s="191"/>
      <c r="I288" s="191"/>
      <c r="J288" s="239"/>
      <c r="K288" s="252" t="s">
        <v>409</v>
      </c>
      <c r="L288" s="243" t="s">
        <v>17</v>
      </c>
      <c r="M288" s="207" t="s">
        <v>17</v>
      </c>
      <c r="N288" s="159">
        <v>1</v>
      </c>
    </row>
    <row r="289" spans="1:14">
      <c r="A289" s="191"/>
      <c r="B289" s="191"/>
      <c r="C289" s="191"/>
      <c r="D289" s="191"/>
      <c r="E289" s="191"/>
      <c r="F289" s="191"/>
      <c r="G289" s="191"/>
      <c r="H289" s="191"/>
      <c r="I289" s="191"/>
      <c r="J289" s="239"/>
      <c r="K289" s="253" t="s">
        <v>552</v>
      </c>
      <c r="L289" s="243"/>
      <c r="M289" s="207"/>
      <c r="N289" s="159">
        <v>1</v>
      </c>
    </row>
    <row r="290" spans="1:14">
      <c r="A290" s="191"/>
      <c r="B290" s="191"/>
      <c r="C290" s="191"/>
      <c r="D290" s="191"/>
      <c r="E290" s="191"/>
      <c r="F290" s="191"/>
      <c r="G290" s="191"/>
      <c r="H290" s="191"/>
      <c r="I290" s="191"/>
      <c r="J290" s="239"/>
      <c r="K290" s="253" t="s">
        <v>410</v>
      </c>
      <c r="L290" s="243" t="s">
        <v>17</v>
      </c>
      <c r="M290" s="207" t="s">
        <v>17</v>
      </c>
      <c r="N290" s="159">
        <v>1</v>
      </c>
    </row>
    <row r="291" spans="1:14">
      <c r="A291" s="191"/>
      <c r="B291" s="191"/>
      <c r="C291" s="191"/>
      <c r="D291" s="191"/>
      <c r="E291" s="191"/>
      <c r="F291" s="191"/>
      <c r="G291" s="191"/>
      <c r="H291" s="191"/>
      <c r="I291" s="191"/>
      <c r="J291" s="239"/>
      <c r="K291" s="252" t="s">
        <v>412</v>
      </c>
      <c r="L291" s="243" t="s">
        <v>17</v>
      </c>
      <c r="M291" s="207" t="s">
        <v>17</v>
      </c>
      <c r="N291" s="159">
        <v>1</v>
      </c>
    </row>
    <row r="292" spans="1:14">
      <c r="A292" s="191"/>
      <c r="B292" s="191"/>
      <c r="C292" s="191"/>
      <c r="D292" s="191"/>
      <c r="E292" s="191"/>
      <c r="F292" s="191"/>
      <c r="G292" s="191"/>
      <c r="H292" s="191"/>
      <c r="I292" s="191"/>
      <c r="J292" s="239"/>
      <c r="K292" s="254" t="s">
        <v>635</v>
      </c>
      <c r="L292" s="243" t="s">
        <v>17</v>
      </c>
      <c r="M292" s="207" t="s">
        <v>17</v>
      </c>
      <c r="N292" s="159">
        <v>1</v>
      </c>
    </row>
    <row r="293" spans="1:14">
      <c r="A293" s="191"/>
      <c r="B293" s="191"/>
      <c r="C293" s="191"/>
      <c r="D293" s="191"/>
      <c r="E293" s="191"/>
      <c r="F293" s="191"/>
      <c r="G293" s="191"/>
      <c r="H293" s="191"/>
      <c r="I293" s="191"/>
      <c r="J293" s="239"/>
      <c r="K293" s="254" t="s">
        <v>411</v>
      </c>
      <c r="L293" s="243"/>
      <c r="M293" s="207"/>
      <c r="N293" s="159">
        <v>1</v>
      </c>
    </row>
    <row r="294" spans="1:14">
      <c r="A294" s="191"/>
      <c r="B294" s="191"/>
      <c r="C294" s="191"/>
      <c r="D294" s="191"/>
      <c r="E294" s="191"/>
      <c r="F294" s="191"/>
      <c r="G294" s="191"/>
      <c r="H294" s="191"/>
      <c r="I294" s="191"/>
      <c r="J294" s="239"/>
      <c r="K294" s="252" t="s">
        <v>413</v>
      </c>
      <c r="L294" s="243" t="s">
        <v>17</v>
      </c>
      <c r="M294" s="207" t="s">
        <v>17</v>
      </c>
      <c r="N294" s="159">
        <v>1</v>
      </c>
    </row>
    <row r="295" spans="1:14">
      <c r="A295" s="191"/>
      <c r="B295" s="191"/>
      <c r="C295" s="191"/>
      <c r="D295" s="191"/>
      <c r="E295" s="191"/>
      <c r="F295" s="191"/>
      <c r="G295" s="191"/>
      <c r="H295" s="191"/>
      <c r="I295" s="191"/>
      <c r="J295" s="239"/>
      <c r="K295" s="252" t="s">
        <v>414</v>
      </c>
      <c r="L295" s="243" t="s">
        <v>17</v>
      </c>
      <c r="M295" s="207" t="s">
        <v>17</v>
      </c>
      <c r="N295" s="159">
        <v>1</v>
      </c>
    </row>
    <row r="296" spans="1:14">
      <c r="A296" s="191"/>
      <c r="B296" s="191"/>
      <c r="C296" s="191"/>
      <c r="D296" s="191"/>
      <c r="E296" s="191"/>
      <c r="F296" s="191"/>
      <c r="G296" s="191"/>
      <c r="H296" s="191"/>
      <c r="I296" s="191"/>
      <c r="J296" s="239"/>
      <c r="K296" s="252" t="s">
        <v>415</v>
      </c>
      <c r="L296" s="243" t="s">
        <v>17</v>
      </c>
      <c r="M296" s="207" t="s">
        <v>17</v>
      </c>
      <c r="N296" s="159">
        <v>1</v>
      </c>
    </row>
    <row r="297" spans="1:14">
      <c r="A297" s="191"/>
      <c r="B297" s="191"/>
      <c r="C297" s="191"/>
      <c r="D297" s="191"/>
      <c r="E297" s="191"/>
      <c r="F297" s="191"/>
      <c r="G297" s="191"/>
      <c r="H297" s="191"/>
      <c r="I297" s="191"/>
      <c r="J297" s="239"/>
      <c r="K297" s="254" t="s">
        <v>636</v>
      </c>
      <c r="L297" s="243"/>
      <c r="M297" s="207"/>
      <c r="N297" s="159">
        <v>1</v>
      </c>
    </row>
    <row r="298" spans="1:14">
      <c r="A298" s="191"/>
      <c r="B298" s="191"/>
      <c r="C298" s="191"/>
      <c r="D298" s="191"/>
      <c r="E298" s="191"/>
      <c r="F298" s="191"/>
      <c r="G298" s="191"/>
      <c r="H298" s="191"/>
      <c r="I298" s="191"/>
      <c r="J298" s="239"/>
      <c r="K298" s="252" t="s">
        <v>416</v>
      </c>
      <c r="L298" s="243" t="s">
        <v>17</v>
      </c>
      <c r="M298" s="207" t="s">
        <v>17</v>
      </c>
      <c r="N298" s="159">
        <v>1</v>
      </c>
    </row>
    <row r="299" spans="1:14">
      <c r="A299" s="191"/>
      <c r="B299" s="191"/>
      <c r="C299" s="191"/>
      <c r="D299" s="191"/>
      <c r="E299" s="191"/>
      <c r="F299" s="191"/>
      <c r="G299" s="191"/>
      <c r="H299" s="191"/>
      <c r="I299" s="191"/>
      <c r="J299" s="239"/>
      <c r="K299" s="252" t="s">
        <v>417</v>
      </c>
      <c r="L299" s="243" t="s">
        <v>17</v>
      </c>
      <c r="M299" s="207" t="s">
        <v>17</v>
      </c>
      <c r="N299" s="159">
        <v>1</v>
      </c>
    </row>
    <row r="300" spans="1:14">
      <c r="A300" s="191"/>
      <c r="B300" s="191"/>
      <c r="C300" s="191"/>
      <c r="D300" s="191"/>
      <c r="E300" s="191"/>
      <c r="F300" s="191"/>
      <c r="G300" s="191"/>
      <c r="H300" s="191"/>
      <c r="I300" s="191"/>
      <c r="J300" s="239"/>
      <c r="K300" s="252" t="s">
        <v>418</v>
      </c>
      <c r="L300" s="243" t="s">
        <v>17</v>
      </c>
      <c r="M300" s="207" t="s">
        <v>17</v>
      </c>
      <c r="N300" s="159">
        <v>1</v>
      </c>
    </row>
    <row r="301" spans="1:14">
      <c r="A301" s="191"/>
      <c r="B301" s="191"/>
      <c r="C301" s="191"/>
      <c r="D301" s="191"/>
      <c r="E301" s="191"/>
      <c r="F301" s="191"/>
      <c r="G301" s="191"/>
      <c r="H301" s="191"/>
      <c r="I301" s="191"/>
      <c r="J301" s="239"/>
      <c r="K301" s="254" t="s">
        <v>637</v>
      </c>
      <c r="L301" s="243" t="s">
        <v>17</v>
      </c>
      <c r="M301" s="207" t="s">
        <v>17</v>
      </c>
      <c r="N301" s="159">
        <v>1</v>
      </c>
    </row>
    <row r="302" spans="1:14">
      <c r="A302" s="191"/>
      <c r="B302" s="191"/>
      <c r="C302" s="191"/>
      <c r="D302" s="191"/>
      <c r="E302" s="191"/>
      <c r="F302" s="191"/>
      <c r="G302" s="191"/>
      <c r="H302" s="191"/>
      <c r="I302" s="191"/>
      <c r="J302" s="239"/>
      <c r="K302" s="254" t="s">
        <v>549</v>
      </c>
      <c r="L302" s="243">
        <v>1</v>
      </c>
      <c r="M302" s="207"/>
      <c r="N302" s="159" t="s">
        <v>17</v>
      </c>
    </row>
    <row r="303" spans="1:14">
      <c r="A303" s="191"/>
      <c r="B303" s="191"/>
      <c r="C303" s="191"/>
      <c r="D303" s="191"/>
      <c r="E303" s="191"/>
      <c r="F303" s="191"/>
      <c r="G303" s="191"/>
      <c r="H303" s="191"/>
      <c r="I303" s="191"/>
      <c r="J303" s="239"/>
      <c r="K303" s="252" t="s">
        <v>419</v>
      </c>
      <c r="L303" s="246" t="s">
        <v>17</v>
      </c>
      <c r="M303" s="164">
        <v>1</v>
      </c>
      <c r="N303" s="163" t="s">
        <v>17</v>
      </c>
    </row>
    <row r="304" spans="1:14">
      <c r="A304" s="191"/>
      <c r="B304" s="191"/>
      <c r="C304" s="191"/>
      <c r="D304" s="191"/>
      <c r="E304" s="191"/>
      <c r="F304" s="191"/>
      <c r="G304" s="191"/>
      <c r="H304" s="191"/>
      <c r="I304" s="191"/>
      <c r="J304" s="239"/>
      <c r="K304" s="252" t="s">
        <v>420</v>
      </c>
      <c r="L304" s="243" t="s">
        <v>17</v>
      </c>
      <c r="M304" s="207" t="s">
        <v>17</v>
      </c>
      <c r="N304" s="159">
        <v>1</v>
      </c>
    </row>
    <row r="305" spans="1:14">
      <c r="A305" s="191"/>
      <c r="B305" s="191"/>
      <c r="C305" s="191"/>
      <c r="D305" s="191"/>
      <c r="E305" s="191"/>
      <c r="F305" s="191"/>
      <c r="G305" s="191"/>
      <c r="H305" s="191"/>
      <c r="I305" s="191"/>
      <c r="J305" s="239"/>
      <c r="K305" s="252" t="s">
        <v>421</v>
      </c>
      <c r="L305" s="243" t="s">
        <v>17</v>
      </c>
      <c r="M305" s="207" t="s">
        <v>17</v>
      </c>
      <c r="N305" s="159">
        <v>1</v>
      </c>
    </row>
    <row r="306" spans="1:14">
      <c r="A306" s="191"/>
      <c r="B306" s="191"/>
      <c r="C306" s="191"/>
      <c r="D306" s="191"/>
      <c r="E306" s="191"/>
      <c r="F306" s="191"/>
      <c r="G306" s="191"/>
      <c r="H306" s="191"/>
      <c r="I306" s="191"/>
      <c r="J306" s="239"/>
      <c r="K306" s="252" t="s">
        <v>422</v>
      </c>
      <c r="L306" s="243" t="s">
        <v>17</v>
      </c>
      <c r="M306" s="207" t="s">
        <v>17</v>
      </c>
      <c r="N306" s="159">
        <v>1</v>
      </c>
    </row>
    <row r="307" spans="1:14">
      <c r="A307" s="191"/>
      <c r="B307" s="191"/>
      <c r="C307" s="191"/>
      <c r="D307" s="191"/>
      <c r="E307" s="191"/>
      <c r="F307" s="191"/>
      <c r="G307" s="191"/>
      <c r="H307" s="191"/>
      <c r="I307" s="191"/>
      <c r="J307" s="239"/>
      <c r="K307" s="252" t="s">
        <v>423</v>
      </c>
      <c r="L307" s="246">
        <v>1</v>
      </c>
      <c r="M307" s="164" t="s">
        <v>17</v>
      </c>
      <c r="N307" s="163" t="s">
        <v>17</v>
      </c>
    </row>
    <row r="308" spans="1:14">
      <c r="A308" s="191"/>
      <c r="B308" s="191"/>
      <c r="C308" s="191"/>
      <c r="D308" s="191"/>
      <c r="E308" s="191"/>
      <c r="F308" s="191"/>
      <c r="G308" s="191"/>
      <c r="H308" s="191"/>
      <c r="I308" s="191"/>
      <c r="J308" s="239"/>
      <c r="K308" s="252" t="s">
        <v>424</v>
      </c>
      <c r="L308" s="246">
        <v>1</v>
      </c>
      <c r="M308" s="164" t="s">
        <v>17</v>
      </c>
      <c r="N308" s="163" t="s">
        <v>17</v>
      </c>
    </row>
    <row r="309" spans="1:14">
      <c r="A309" s="191"/>
      <c r="B309" s="191"/>
      <c r="C309" s="191"/>
      <c r="D309" s="191"/>
      <c r="E309" s="191"/>
      <c r="F309" s="191"/>
      <c r="G309" s="191"/>
      <c r="H309" s="191"/>
      <c r="I309" s="191"/>
      <c r="J309" s="239"/>
      <c r="K309" s="252" t="s">
        <v>425</v>
      </c>
      <c r="L309" s="243" t="s">
        <v>17</v>
      </c>
      <c r="M309" s="207" t="s">
        <v>17</v>
      </c>
      <c r="N309" s="159">
        <v>1</v>
      </c>
    </row>
    <row r="310" spans="1:14">
      <c r="A310" s="191"/>
      <c r="B310" s="191"/>
      <c r="C310" s="191"/>
      <c r="D310" s="191"/>
      <c r="E310" s="191"/>
      <c r="F310" s="191"/>
      <c r="G310" s="191"/>
      <c r="H310" s="191"/>
      <c r="I310" s="191"/>
      <c r="J310" s="239"/>
      <c r="K310" s="254" t="s">
        <v>638</v>
      </c>
      <c r="L310" s="243"/>
      <c r="M310" s="207"/>
      <c r="N310" s="159">
        <v>1</v>
      </c>
    </row>
    <row r="311" spans="1:14">
      <c r="A311" s="191"/>
      <c r="B311" s="191"/>
      <c r="C311" s="191"/>
      <c r="D311" s="191"/>
      <c r="E311" s="191"/>
      <c r="F311" s="191"/>
      <c r="G311" s="191"/>
      <c r="H311" s="191"/>
      <c r="I311" s="191"/>
      <c r="J311" s="239"/>
      <c r="K311" s="252" t="s">
        <v>426</v>
      </c>
      <c r="L311" s="243" t="s">
        <v>17</v>
      </c>
      <c r="M311" s="207" t="s">
        <v>17</v>
      </c>
      <c r="N311" s="159">
        <v>1</v>
      </c>
    </row>
    <row r="312" spans="1:14">
      <c r="A312" s="191"/>
      <c r="B312" s="191"/>
      <c r="C312" s="191"/>
      <c r="D312" s="191"/>
      <c r="E312" s="191"/>
      <c r="F312" s="191"/>
      <c r="G312" s="191"/>
      <c r="H312" s="191"/>
      <c r="I312" s="191"/>
      <c r="J312" s="239"/>
      <c r="K312" s="252" t="s">
        <v>427</v>
      </c>
      <c r="L312" s="243" t="s">
        <v>17</v>
      </c>
      <c r="M312" s="207" t="s">
        <v>17</v>
      </c>
      <c r="N312" s="159">
        <v>1</v>
      </c>
    </row>
    <row r="313" spans="1:14">
      <c r="A313" s="191"/>
      <c r="B313" s="191"/>
      <c r="C313" s="191"/>
      <c r="D313" s="191"/>
      <c r="E313" s="191"/>
      <c r="F313" s="191"/>
      <c r="G313" s="191"/>
      <c r="H313" s="191"/>
      <c r="I313" s="191"/>
      <c r="J313" s="239"/>
      <c r="K313" s="255" t="s">
        <v>500</v>
      </c>
      <c r="L313" s="248"/>
      <c r="M313" s="226"/>
      <c r="N313" s="166">
        <v>1</v>
      </c>
    </row>
    <row r="314" spans="1:14">
      <c r="A314" s="191"/>
      <c r="B314" s="191"/>
      <c r="C314" s="191"/>
      <c r="D314" s="191"/>
      <c r="E314" s="191"/>
      <c r="F314" s="191"/>
      <c r="G314" s="191"/>
      <c r="H314" s="191"/>
      <c r="I314" s="191"/>
      <c r="J314" s="239"/>
      <c r="K314" s="255" t="s">
        <v>428</v>
      </c>
      <c r="L314" s="248" t="s">
        <v>17</v>
      </c>
      <c r="M314" s="226" t="s">
        <v>17</v>
      </c>
      <c r="N314" s="166">
        <v>1</v>
      </c>
    </row>
    <row r="315" spans="1:14" ht="15.75" thickBot="1">
      <c r="A315" s="191"/>
      <c r="B315" s="191"/>
      <c r="C315" s="191"/>
      <c r="D315" s="191"/>
      <c r="E315" s="191"/>
      <c r="F315" s="191"/>
      <c r="G315" s="191"/>
      <c r="H315" s="191"/>
      <c r="I315" s="191"/>
      <c r="J315" s="239"/>
      <c r="K315" s="255" t="s">
        <v>499</v>
      </c>
      <c r="L315" s="248"/>
      <c r="M315" s="226"/>
      <c r="N315" s="166">
        <v>1</v>
      </c>
    </row>
    <row r="316" spans="1:14" ht="15.75" thickBot="1">
      <c r="A316" s="191"/>
      <c r="B316" s="191"/>
      <c r="C316" s="191"/>
      <c r="D316" s="191"/>
      <c r="E316" s="191"/>
      <c r="F316" s="191"/>
      <c r="G316" s="191"/>
      <c r="H316" s="191"/>
      <c r="I316" s="191"/>
      <c r="J316" s="239"/>
      <c r="K316" s="169" t="s">
        <v>642</v>
      </c>
      <c r="L316" s="249">
        <f>SUM(L7:L315)</f>
        <v>22</v>
      </c>
      <c r="M316" s="168">
        <f t="shared" ref="M316:N316" si="4">SUM(M7:M315)</f>
        <v>23</v>
      </c>
      <c r="N316" s="168">
        <f t="shared" si="4"/>
        <v>266</v>
      </c>
    </row>
    <row r="317" spans="1:14">
      <c r="A317" s="191"/>
      <c r="B317" s="191"/>
      <c r="C317" s="191"/>
      <c r="D317" s="191"/>
      <c r="E317" s="191"/>
      <c r="F317" s="191"/>
      <c r="G317" s="191"/>
      <c r="H317" s="191"/>
      <c r="I317" s="191"/>
      <c r="J317" s="239"/>
      <c r="K317" s="236"/>
      <c r="L317" s="237"/>
      <c r="M317" s="237"/>
      <c r="N317" s="237"/>
    </row>
    <row r="318" spans="1:14" ht="15.75">
      <c r="A318" s="191"/>
      <c r="B318" s="191"/>
      <c r="C318" s="191"/>
      <c r="D318" s="191"/>
      <c r="E318" s="191"/>
      <c r="F318" s="191"/>
      <c r="G318" s="191"/>
      <c r="H318" s="191"/>
      <c r="I318" s="191"/>
      <c r="J318" s="239"/>
      <c r="K318" s="646" t="s">
        <v>80</v>
      </c>
      <c r="L318" s="646"/>
      <c r="M318" s="646"/>
      <c r="N318" s="237"/>
    </row>
    <row r="319" spans="1:14" ht="15.75" thickBot="1">
      <c r="A319" s="191"/>
      <c r="B319" s="191"/>
      <c r="C319" s="191"/>
      <c r="D319" s="191"/>
      <c r="E319" s="191"/>
      <c r="F319" s="191"/>
      <c r="G319" s="191"/>
      <c r="H319" s="191"/>
      <c r="I319" s="191"/>
      <c r="J319" s="239"/>
      <c r="K319" s="236"/>
      <c r="L319" s="237"/>
      <c r="M319" s="237"/>
      <c r="N319" s="237"/>
    </row>
    <row r="320" spans="1:14" ht="39" thickBot="1">
      <c r="A320" s="191"/>
      <c r="B320" s="191"/>
      <c r="C320" s="191"/>
      <c r="D320" s="191"/>
      <c r="E320" s="191"/>
      <c r="F320" s="191"/>
      <c r="G320" s="191"/>
      <c r="H320" s="191"/>
      <c r="I320" s="191"/>
      <c r="J320" s="239"/>
      <c r="K320" s="170" t="s">
        <v>429</v>
      </c>
      <c r="L320" s="171" t="s">
        <v>177</v>
      </c>
      <c r="M320" s="172" t="s">
        <v>176</v>
      </c>
      <c r="N320" s="171" t="s">
        <v>430</v>
      </c>
    </row>
    <row r="321" spans="1:14">
      <c r="A321" s="191"/>
      <c r="B321" s="191"/>
      <c r="C321" s="191"/>
      <c r="D321" s="191"/>
      <c r="E321" s="191"/>
      <c r="F321" s="191"/>
      <c r="G321" s="191"/>
      <c r="H321" s="191"/>
      <c r="I321" s="191"/>
      <c r="J321" s="239"/>
      <c r="K321" s="158" t="s">
        <v>431</v>
      </c>
      <c r="L321" s="173">
        <v>1</v>
      </c>
      <c r="M321" s="174"/>
      <c r="N321" s="173"/>
    </row>
    <row r="322" spans="1:14">
      <c r="A322" s="191"/>
      <c r="B322" s="191"/>
      <c r="C322" s="191"/>
      <c r="D322" s="191"/>
      <c r="E322" s="191"/>
      <c r="F322" s="191"/>
      <c r="G322" s="191"/>
      <c r="H322" s="191"/>
      <c r="I322" s="191"/>
      <c r="J322" s="239"/>
      <c r="K322" s="162" t="s">
        <v>432</v>
      </c>
      <c r="L322" s="159"/>
      <c r="M322" s="175"/>
      <c r="N322" s="159">
        <v>1</v>
      </c>
    </row>
    <row r="323" spans="1:14">
      <c r="A323" s="191"/>
      <c r="B323" s="191"/>
      <c r="C323" s="191"/>
      <c r="D323" s="191"/>
      <c r="E323" s="191"/>
      <c r="F323" s="191"/>
      <c r="G323" s="191"/>
      <c r="H323" s="191"/>
      <c r="I323" s="191"/>
      <c r="J323" s="239"/>
      <c r="K323" s="162" t="s">
        <v>433</v>
      </c>
      <c r="L323" s="159"/>
      <c r="M323" s="175"/>
      <c r="N323" s="159">
        <v>1</v>
      </c>
    </row>
    <row r="324" spans="1:14">
      <c r="A324" s="191"/>
      <c r="B324" s="191"/>
      <c r="C324" s="191"/>
      <c r="D324" s="191"/>
      <c r="E324" s="191"/>
      <c r="F324" s="191"/>
      <c r="G324" s="191"/>
      <c r="H324" s="191"/>
      <c r="I324" s="191"/>
      <c r="J324" s="239"/>
      <c r="K324" s="162" t="s">
        <v>434</v>
      </c>
      <c r="L324" s="159"/>
      <c r="M324" s="175"/>
      <c r="N324" s="159">
        <v>1</v>
      </c>
    </row>
    <row r="325" spans="1:14">
      <c r="A325" s="191"/>
      <c r="B325" s="191"/>
      <c r="C325" s="191"/>
      <c r="D325" s="191"/>
      <c r="E325" s="191"/>
      <c r="F325" s="191"/>
      <c r="G325" s="191"/>
      <c r="H325" s="191"/>
      <c r="I325" s="191"/>
      <c r="J325" s="239"/>
      <c r="K325" s="162" t="s">
        <v>435</v>
      </c>
      <c r="L325" s="159"/>
      <c r="M325" s="175"/>
      <c r="N325" s="159">
        <v>1</v>
      </c>
    </row>
    <row r="326" spans="1:14">
      <c r="A326" s="191"/>
      <c r="B326" s="191"/>
      <c r="C326" s="191"/>
      <c r="D326" s="191"/>
      <c r="E326" s="191"/>
      <c r="F326" s="191"/>
      <c r="G326" s="191"/>
      <c r="H326" s="191"/>
      <c r="I326" s="191"/>
      <c r="J326" s="239"/>
      <c r="K326" s="162" t="s">
        <v>436</v>
      </c>
      <c r="L326" s="159"/>
      <c r="M326" s="175">
        <v>1</v>
      </c>
      <c r="N326" s="159"/>
    </row>
    <row r="327" spans="1:14">
      <c r="A327" s="191"/>
      <c r="B327" s="191"/>
      <c r="C327" s="191"/>
      <c r="D327" s="191"/>
      <c r="E327" s="191"/>
      <c r="F327" s="191"/>
      <c r="G327" s="191"/>
      <c r="H327" s="191"/>
      <c r="I327" s="191"/>
      <c r="J327" s="239"/>
      <c r="K327" s="162" t="s">
        <v>437</v>
      </c>
      <c r="L327" s="159">
        <v>1</v>
      </c>
      <c r="M327" s="175"/>
      <c r="N327" s="159"/>
    </row>
    <row r="328" spans="1:14">
      <c r="A328" s="191"/>
      <c r="B328" s="191"/>
      <c r="C328" s="191"/>
      <c r="D328" s="191"/>
      <c r="E328" s="191"/>
      <c r="F328" s="191"/>
      <c r="G328" s="191"/>
      <c r="H328" s="191"/>
      <c r="I328" s="191"/>
      <c r="J328" s="239"/>
      <c r="K328" s="162" t="s">
        <v>438</v>
      </c>
      <c r="L328" s="159">
        <v>1</v>
      </c>
      <c r="M328" s="175"/>
      <c r="N328" s="159"/>
    </row>
    <row r="329" spans="1:14">
      <c r="A329" s="191"/>
      <c r="B329" s="191"/>
      <c r="C329" s="191"/>
      <c r="D329" s="191"/>
      <c r="E329" s="191"/>
      <c r="F329" s="191"/>
      <c r="G329" s="191"/>
      <c r="H329" s="191"/>
      <c r="I329" s="191"/>
      <c r="J329" s="239"/>
      <c r="K329" s="162" t="s">
        <v>439</v>
      </c>
      <c r="L329" s="159"/>
      <c r="M329" s="175">
        <v>1</v>
      </c>
      <c r="N329" s="159"/>
    </row>
    <row r="330" spans="1:14">
      <c r="A330" s="191"/>
      <c r="B330" s="191"/>
      <c r="C330" s="191"/>
      <c r="D330" s="191"/>
      <c r="E330" s="191"/>
      <c r="F330" s="191"/>
      <c r="G330" s="191"/>
      <c r="H330" s="191"/>
      <c r="I330" s="191"/>
      <c r="J330" s="239"/>
      <c r="K330" s="162" t="s">
        <v>440</v>
      </c>
      <c r="L330" s="159">
        <v>1</v>
      </c>
      <c r="M330" s="175"/>
      <c r="N330" s="159"/>
    </row>
    <row r="331" spans="1:14">
      <c r="A331" s="191"/>
      <c r="B331" s="191"/>
      <c r="C331" s="191"/>
      <c r="D331" s="191"/>
      <c r="E331" s="191"/>
      <c r="F331" s="191"/>
      <c r="G331" s="191"/>
      <c r="H331" s="191"/>
      <c r="I331" s="191"/>
      <c r="J331" s="239"/>
      <c r="K331" s="162" t="s">
        <v>441</v>
      </c>
      <c r="L331" s="159">
        <v>1</v>
      </c>
      <c r="M331" s="175"/>
      <c r="N331" s="159"/>
    </row>
    <row r="332" spans="1:14">
      <c r="A332" s="191"/>
      <c r="B332" s="191"/>
      <c r="C332" s="191"/>
      <c r="D332" s="191"/>
      <c r="E332" s="191"/>
      <c r="F332" s="191"/>
      <c r="G332" s="191"/>
      <c r="H332" s="191"/>
      <c r="I332" s="191"/>
      <c r="J332" s="239"/>
      <c r="K332" s="162" t="s">
        <v>442</v>
      </c>
      <c r="L332" s="159"/>
      <c r="M332" s="175"/>
      <c r="N332" s="159">
        <v>1</v>
      </c>
    </row>
    <row r="333" spans="1:14">
      <c r="A333" s="191"/>
      <c r="B333" s="191"/>
      <c r="C333" s="191"/>
      <c r="D333" s="191"/>
      <c r="E333" s="191"/>
      <c r="F333" s="191"/>
      <c r="G333" s="191"/>
      <c r="H333" s="191"/>
      <c r="I333" s="191"/>
      <c r="J333" s="239"/>
      <c r="K333" s="162" t="s">
        <v>443</v>
      </c>
      <c r="L333" s="159"/>
      <c r="M333" s="175">
        <v>1</v>
      </c>
      <c r="N333" s="159"/>
    </row>
    <row r="334" spans="1:14">
      <c r="A334" s="191"/>
      <c r="B334" s="191"/>
      <c r="C334" s="191"/>
      <c r="D334" s="191"/>
      <c r="E334" s="191"/>
      <c r="F334" s="191"/>
      <c r="G334" s="191"/>
      <c r="H334" s="191"/>
      <c r="I334" s="191"/>
      <c r="J334" s="239"/>
      <c r="K334" s="162" t="s">
        <v>444</v>
      </c>
      <c r="L334" s="159">
        <v>1</v>
      </c>
      <c r="M334" s="175"/>
      <c r="N334" s="159"/>
    </row>
    <row r="335" spans="1:14">
      <c r="A335" s="191"/>
      <c r="B335" s="191"/>
      <c r="C335" s="191"/>
      <c r="D335" s="191"/>
      <c r="E335" s="191"/>
      <c r="F335" s="191"/>
      <c r="G335" s="191"/>
      <c r="H335" s="191"/>
      <c r="I335" s="191"/>
      <c r="J335" s="239"/>
      <c r="K335" s="162" t="s">
        <v>445</v>
      </c>
      <c r="L335" s="159"/>
      <c r="M335" s="175"/>
      <c r="N335" s="159">
        <v>1</v>
      </c>
    </row>
    <row r="336" spans="1:14">
      <c r="A336" s="191"/>
      <c r="B336" s="191"/>
      <c r="C336" s="191"/>
      <c r="D336" s="191"/>
      <c r="E336" s="191"/>
      <c r="F336" s="191"/>
      <c r="G336" s="191"/>
      <c r="H336" s="191"/>
      <c r="I336" s="191"/>
      <c r="J336" s="239"/>
      <c r="K336" s="162" t="s">
        <v>446</v>
      </c>
      <c r="L336" s="165">
        <v>1</v>
      </c>
      <c r="M336" s="176"/>
      <c r="N336" s="165"/>
    </row>
    <row r="337" spans="1:14">
      <c r="A337" s="191"/>
      <c r="B337" s="191"/>
      <c r="C337" s="191"/>
      <c r="D337" s="191"/>
      <c r="E337" s="191"/>
      <c r="F337" s="191"/>
      <c r="G337" s="191"/>
      <c r="H337" s="191"/>
      <c r="I337" s="191"/>
      <c r="J337" s="239"/>
      <c r="K337" s="162" t="s">
        <v>447</v>
      </c>
      <c r="L337" s="159">
        <v>1</v>
      </c>
      <c r="M337" s="175"/>
      <c r="N337" s="159"/>
    </row>
    <row r="338" spans="1:14">
      <c r="A338" s="191"/>
      <c r="B338" s="191"/>
      <c r="C338" s="191"/>
      <c r="D338" s="191"/>
      <c r="E338" s="191"/>
      <c r="F338" s="191"/>
      <c r="G338" s="191"/>
      <c r="H338" s="191"/>
      <c r="I338" s="191"/>
      <c r="J338" s="239"/>
      <c r="K338" s="162" t="s">
        <v>448</v>
      </c>
      <c r="L338" s="159"/>
      <c r="M338" s="175">
        <v>1</v>
      </c>
      <c r="N338" s="159"/>
    </row>
    <row r="339" spans="1:14">
      <c r="A339" s="191"/>
      <c r="B339" s="191"/>
      <c r="C339" s="191"/>
      <c r="D339" s="191"/>
      <c r="E339" s="191"/>
      <c r="F339" s="191"/>
      <c r="G339" s="191"/>
      <c r="H339" s="191"/>
      <c r="I339" s="191"/>
      <c r="J339" s="239"/>
      <c r="K339" s="162" t="s">
        <v>449</v>
      </c>
      <c r="L339" s="159"/>
      <c r="M339" s="175"/>
      <c r="N339" s="159">
        <v>1</v>
      </c>
    </row>
    <row r="340" spans="1:14">
      <c r="A340" s="191"/>
      <c r="B340" s="191"/>
      <c r="C340" s="191"/>
      <c r="D340" s="191"/>
      <c r="E340" s="191"/>
      <c r="F340" s="191"/>
      <c r="G340" s="191"/>
      <c r="H340" s="191"/>
      <c r="I340" s="191"/>
      <c r="J340" s="239"/>
      <c r="K340" s="162" t="s">
        <v>450</v>
      </c>
      <c r="L340" s="159">
        <v>1</v>
      </c>
      <c r="M340" s="175"/>
      <c r="N340" s="159"/>
    </row>
    <row r="341" spans="1:14">
      <c r="A341" s="191"/>
      <c r="B341" s="191"/>
      <c r="C341" s="191"/>
      <c r="D341" s="191"/>
      <c r="E341" s="191"/>
      <c r="F341" s="191"/>
      <c r="G341" s="191"/>
      <c r="H341" s="191"/>
      <c r="I341" s="191"/>
      <c r="J341" s="239"/>
      <c r="K341" s="162" t="s">
        <v>451</v>
      </c>
      <c r="L341" s="159"/>
      <c r="M341" s="175"/>
      <c r="N341" s="159">
        <v>1</v>
      </c>
    </row>
    <row r="342" spans="1:14" ht="15.75" thickBot="1">
      <c r="A342" s="191"/>
      <c r="B342" s="191"/>
      <c r="C342" s="191"/>
      <c r="D342" s="191"/>
      <c r="E342" s="191"/>
      <c r="F342" s="191"/>
      <c r="G342" s="191"/>
      <c r="H342" s="191"/>
      <c r="I342" s="191"/>
      <c r="J342" s="239"/>
      <c r="K342" s="177" t="s">
        <v>452</v>
      </c>
      <c r="L342" s="178"/>
      <c r="M342" s="179">
        <v>1</v>
      </c>
      <c r="N342" s="178"/>
    </row>
    <row r="343" spans="1:14" ht="15.75" thickBot="1">
      <c r="A343" s="191"/>
      <c r="B343" s="191"/>
      <c r="C343" s="191"/>
      <c r="D343" s="191"/>
      <c r="E343" s="191"/>
      <c r="F343" s="191"/>
      <c r="G343" s="191"/>
      <c r="H343" s="191"/>
      <c r="I343" s="191"/>
      <c r="J343" s="239"/>
      <c r="K343" s="180" t="s">
        <v>643</v>
      </c>
      <c r="L343" s="169">
        <f>SUM(L321:L342)</f>
        <v>9</v>
      </c>
      <c r="M343" s="169">
        <f t="shared" ref="M343:N343" si="5">SUM(M321:M342)</f>
        <v>5</v>
      </c>
      <c r="N343" s="169">
        <f t="shared" si="5"/>
        <v>8</v>
      </c>
    </row>
    <row r="344" spans="1:14">
      <c r="A344" s="191"/>
      <c r="B344" s="191"/>
      <c r="C344" s="191"/>
      <c r="D344" s="191"/>
      <c r="E344" s="191"/>
      <c r="F344" s="191"/>
      <c r="G344" s="191"/>
      <c r="H344" s="191"/>
      <c r="I344" s="191"/>
      <c r="J344" s="239"/>
      <c r="K344" s="236"/>
      <c r="L344" s="237"/>
      <c r="M344" s="237"/>
      <c r="N344" s="237"/>
    </row>
    <row r="345" spans="1:14" ht="15.75">
      <c r="A345" s="191"/>
      <c r="B345" s="191"/>
      <c r="C345" s="191"/>
      <c r="D345" s="191"/>
      <c r="E345" s="191"/>
      <c r="F345" s="191"/>
      <c r="G345" s="191"/>
      <c r="H345" s="191"/>
      <c r="I345" s="191"/>
      <c r="J345" s="239"/>
      <c r="K345" s="646" t="s">
        <v>81</v>
      </c>
      <c r="L345" s="646"/>
      <c r="M345" s="646"/>
      <c r="N345" s="227"/>
    </row>
    <row r="346" spans="1:14" ht="15.75" thickBot="1">
      <c r="A346" s="191"/>
      <c r="B346" s="191"/>
      <c r="C346" s="191"/>
      <c r="D346" s="191"/>
      <c r="E346" s="191"/>
      <c r="F346" s="191"/>
      <c r="G346" s="191"/>
      <c r="H346" s="191"/>
      <c r="I346" s="191"/>
      <c r="J346" s="239"/>
      <c r="K346" s="227"/>
      <c r="L346" s="227"/>
      <c r="M346" s="227"/>
      <c r="N346" s="227"/>
    </row>
    <row r="347" spans="1:14" ht="51.75" thickBot="1">
      <c r="A347" s="191"/>
      <c r="B347" s="191"/>
      <c r="C347" s="191"/>
      <c r="D347" s="191"/>
      <c r="E347" s="191"/>
      <c r="F347" s="191"/>
      <c r="G347" s="191"/>
      <c r="H347" s="191"/>
      <c r="I347" s="191"/>
      <c r="J347" s="239"/>
      <c r="K347" s="170" t="s">
        <v>429</v>
      </c>
      <c r="L347" s="171" t="s">
        <v>175</v>
      </c>
      <c r="M347" s="171" t="s">
        <v>173</v>
      </c>
      <c r="N347" s="227"/>
    </row>
    <row r="348" spans="1:14">
      <c r="A348" s="191"/>
      <c r="B348" s="191"/>
      <c r="C348" s="191"/>
      <c r="D348" s="191"/>
      <c r="E348" s="191"/>
      <c r="F348" s="191"/>
      <c r="G348" s="191"/>
      <c r="H348" s="191"/>
      <c r="I348" s="191"/>
      <c r="J348" s="239"/>
      <c r="K348" s="200" t="s">
        <v>453</v>
      </c>
      <c r="L348" s="228">
        <v>1</v>
      </c>
      <c r="M348" s="228"/>
      <c r="N348" s="227"/>
    </row>
    <row r="349" spans="1:14">
      <c r="A349" s="191"/>
      <c r="B349" s="191"/>
      <c r="C349" s="191"/>
      <c r="D349" s="191"/>
      <c r="E349" s="191"/>
      <c r="F349" s="191"/>
      <c r="G349" s="191"/>
      <c r="H349" s="191"/>
      <c r="I349" s="191"/>
      <c r="J349" s="239"/>
      <c r="K349" s="206" t="s">
        <v>454</v>
      </c>
      <c r="L349" s="229">
        <v>1</v>
      </c>
      <c r="M349" s="229" t="s">
        <v>17</v>
      </c>
      <c r="N349" s="227"/>
    </row>
    <row r="350" spans="1:14">
      <c r="A350" s="191"/>
      <c r="B350" s="191"/>
      <c r="C350" s="191"/>
      <c r="D350" s="191"/>
      <c r="E350" s="191"/>
      <c r="F350" s="191"/>
      <c r="G350" s="191"/>
      <c r="H350" s="191"/>
      <c r="I350" s="191"/>
      <c r="J350" s="239"/>
      <c r="K350" s="206" t="s">
        <v>455</v>
      </c>
      <c r="L350" s="230"/>
      <c r="M350" s="230">
        <v>1</v>
      </c>
      <c r="N350" s="227"/>
    </row>
    <row r="351" spans="1:14">
      <c r="A351" s="191"/>
      <c r="B351" s="191"/>
      <c r="C351" s="191"/>
      <c r="D351" s="191"/>
      <c r="E351" s="191"/>
      <c r="F351" s="191"/>
      <c r="G351" s="191"/>
      <c r="H351" s="191"/>
      <c r="I351" s="191"/>
      <c r="J351" s="239"/>
      <c r="K351" s="206" t="s">
        <v>456</v>
      </c>
      <c r="L351" s="230"/>
      <c r="M351" s="230">
        <v>1</v>
      </c>
      <c r="N351" s="227"/>
    </row>
    <row r="352" spans="1:14">
      <c r="A352" s="191"/>
      <c r="B352" s="191"/>
      <c r="C352" s="191"/>
      <c r="D352" s="191"/>
      <c r="E352" s="191"/>
      <c r="F352" s="191"/>
      <c r="G352" s="191"/>
      <c r="H352" s="191"/>
      <c r="I352" s="191"/>
      <c r="J352" s="239"/>
      <c r="K352" s="206" t="s">
        <v>457</v>
      </c>
      <c r="L352" s="230">
        <v>1</v>
      </c>
      <c r="M352" s="230"/>
      <c r="N352" s="227"/>
    </row>
    <row r="353" spans="1:14">
      <c r="A353" s="191"/>
      <c r="B353" s="191"/>
      <c r="C353" s="191"/>
      <c r="D353" s="191"/>
      <c r="E353" s="191"/>
      <c r="F353" s="191"/>
      <c r="G353" s="191"/>
      <c r="H353" s="191"/>
      <c r="I353" s="191"/>
      <c r="J353" s="239"/>
      <c r="K353" s="206" t="s">
        <v>458</v>
      </c>
      <c r="L353" s="230"/>
      <c r="M353" s="230">
        <v>1</v>
      </c>
      <c r="N353" s="227"/>
    </row>
    <row r="354" spans="1:14">
      <c r="A354" s="191"/>
      <c r="B354" s="191"/>
      <c r="C354" s="191"/>
      <c r="D354" s="191"/>
      <c r="E354" s="191"/>
      <c r="F354" s="191"/>
      <c r="G354" s="191"/>
      <c r="H354" s="191"/>
      <c r="I354" s="191"/>
      <c r="J354" s="239"/>
      <c r="K354" s="206" t="s">
        <v>459</v>
      </c>
      <c r="L354" s="230"/>
      <c r="M354" s="230">
        <v>1</v>
      </c>
      <c r="N354" s="227"/>
    </row>
    <row r="355" spans="1:14">
      <c r="A355" s="191"/>
      <c r="B355" s="191"/>
      <c r="C355" s="191"/>
      <c r="D355" s="191"/>
      <c r="E355" s="191"/>
      <c r="F355" s="191"/>
      <c r="G355" s="191"/>
      <c r="H355" s="191"/>
      <c r="I355" s="191"/>
      <c r="J355" s="239"/>
      <c r="K355" s="206" t="s">
        <v>501</v>
      </c>
      <c r="L355" s="230"/>
      <c r="M355" s="230">
        <v>1</v>
      </c>
      <c r="N355" s="227"/>
    </row>
    <row r="356" spans="1:14">
      <c r="A356" s="191"/>
      <c r="B356" s="191"/>
      <c r="C356" s="191"/>
      <c r="D356" s="191"/>
      <c r="E356" s="191"/>
      <c r="F356" s="191"/>
      <c r="G356" s="191"/>
      <c r="H356" s="191"/>
      <c r="I356" s="191"/>
      <c r="J356" s="239"/>
      <c r="K356" s="206" t="s">
        <v>460</v>
      </c>
      <c r="L356" s="230"/>
      <c r="M356" s="230">
        <v>1</v>
      </c>
      <c r="N356" s="227"/>
    </row>
    <row r="357" spans="1:14">
      <c r="A357" s="191"/>
      <c r="B357" s="191"/>
      <c r="C357" s="191"/>
      <c r="D357" s="191"/>
      <c r="E357" s="191"/>
      <c r="F357" s="191"/>
      <c r="G357" s="191"/>
      <c r="H357" s="191"/>
      <c r="I357" s="191"/>
      <c r="J357" s="239"/>
      <c r="K357" s="206" t="s">
        <v>461</v>
      </c>
      <c r="L357" s="230"/>
      <c r="M357" s="230">
        <v>1</v>
      </c>
      <c r="N357" s="227"/>
    </row>
    <row r="358" spans="1:14">
      <c r="A358" s="191"/>
      <c r="B358" s="191"/>
      <c r="C358" s="191"/>
      <c r="D358" s="191"/>
      <c r="E358" s="191"/>
      <c r="F358" s="191"/>
      <c r="G358" s="191"/>
      <c r="H358" s="191"/>
      <c r="I358" s="191"/>
      <c r="J358" s="239"/>
      <c r="K358" s="219" t="s">
        <v>639</v>
      </c>
      <c r="L358" s="230"/>
      <c r="M358" s="230">
        <v>1</v>
      </c>
      <c r="N358" s="227"/>
    </row>
    <row r="359" spans="1:14">
      <c r="A359" s="191"/>
      <c r="B359" s="191"/>
      <c r="C359" s="191"/>
      <c r="D359" s="191"/>
      <c r="E359" s="191"/>
      <c r="F359" s="191"/>
      <c r="G359" s="191"/>
      <c r="H359" s="191"/>
      <c r="I359" s="191"/>
      <c r="J359" s="239"/>
      <c r="K359" s="206" t="s">
        <v>462</v>
      </c>
      <c r="L359" s="230"/>
      <c r="M359" s="230">
        <v>1</v>
      </c>
      <c r="N359" s="227"/>
    </row>
    <row r="360" spans="1:14" ht="15.75" thickBot="1">
      <c r="A360" s="191"/>
      <c r="B360" s="191"/>
      <c r="C360" s="191"/>
      <c r="D360" s="191"/>
      <c r="E360" s="191"/>
      <c r="F360" s="191"/>
      <c r="G360" s="191"/>
      <c r="H360" s="191"/>
      <c r="I360" s="191"/>
      <c r="J360" s="239"/>
      <c r="K360" s="231" t="s">
        <v>219</v>
      </c>
      <c r="L360" s="232"/>
      <c r="M360" s="232">
        <v>1</v>
      </c>
      <c r="N360" s="227"/>
    </row>
    <row r="361" spans="1:14" ht="15.75" thickBot="1">
      <c r="A361" s="191"/>
      <c r="B361" s="191"/>
      <c r="C361" s="191"/>
      <c r="D361" s="191"/>
      <c r="E361" s="191"/>
      <c r="F361" s="191"/>
      <c r="G361" s="191"/>
      <c r="H361" s="191"/>
      <c r="I361" s="191"/>
      <c r="J361" s="239"/>
      <c r="K361" s="167" t="s">
        <v>640</v>
      </c>
      <c r="L361" s="169">
        <f>SUM(L348:L360)</f>
        <v>3</v>
      </c>
      <c r="M361" s="169">
        <f>SUM(M348:M360)</f>
        <v>10</v>
      </c>
      <c r="N361" s="227"/>
    </row>
    <row r="362" spans="1:14">
      <c r="A362" s="191"/>
      <c r="B362" s="191"/>
      <c r="C362" s="191"/>
      <c r="D362" s="191"/>
      <c r="E362" s="191"/>
      <c r="F362" s="191"/>
      <c r="G362" s="191"/>
      <c r="H362" s="191"/>
      <c r="I362" s="191"/>
      <c r="J362" s="239"/>
      <c r="K362" s="227"/>
      <c r="L362" s="227"/>
      <c r="M362" s="227"/>
      <c r="N362" s="227"/>
    </row>
    <row r="363" spans="1:14">
      <c r="A363" s="191"/>
      <c r="B363" s="191"/>
      <c r="C363" s="191"/>
      <c r="D363" s="191"/>
      <c r="E363" s="191"/>
      <c r="F363" s="191"/>
      <c r="G363" s="191"/>
      <c r="H363" s="191"/>
      <c r="I363" s="191"/>
      <c r="J363" s="239"/>
      <c r="K363" s="227"/>
      <c r="L363" s="227"/>
      <c r="M363" s="227"/>
      <c r="N363" s="227"/>
    </row>
    <row r="364" spans="1:14" ht="15.75">
      <c r="A364" s="191"/>
      <c r="B364" s="191"/>
      <c r="C364" s="191"/>
      <c r="D364" s="191"/>
      <c r="E364" s="191"/>
      <c r="F364" s="191"/>
      <c r="G364" s="191"/>
      <c r="H364" s="191"/>
      <c r="I364" s="191"/>
      <c r="J364" s="239"/>
      <c r="K364" s="646" t="s">
        <v>185</v>
      </c>
      <c r="L364" s="646"/>
      <c r="M364" s="646"/>
      <c r="N364" s="646"/>
    </row>
    <row r="365" spans="1:14" ht="15.75" thickBot="1">
      <c r="A365" s="191"/>
      <c r="B365" s="191"/>
      <c r="C365" s="191"/>
      <c r="D365" s="191"/>
      <c r="E365" s="191"/>
      <c r="F365" s="191"/>
      <c r="G365" s="191"/>
      <c r="H365" s="191"/>
      <c r="I365" s="191"/>
      <c r="J365" s="239"/>
      <c r="K365" s="227"/>
      <c r="L365" s="227"/>
      <c r="M365" s="227"/>
      <c r="N365" s="227"/>
    </row>
    <row r="366" spans="1:14" ht="39" thickBot="1">
      <c r="A366" s="191"/>
      <c r="B366" s="191"/>
      <c r="C366" s="191"/>
      <c r="D366" s="191"/>
      <c r="E366" s="191"/>
      <c r="F366" s="191"/>
      <c r="G366" s="191"/>
      <c r="H366" s="191"/>
      <c r="I366" s="191"/>
      <c r="J366" s="239"/>
      <c r="K366" s="171" t="s">
        <v>429</v>
      </c>
      <c r="L366" s="171" t="s">
        <v>177</v>
      </c>
      <c r="M366" s="172" t="s">
        <v>176</v>
      </c>
      <c r="N366" s="171" t="s">
        <v>430</v>
      </c>
    </row>
    <row r="367" spans="1:14">
      <c r="A367" s="191"/>
      <c r="B367" s="191"/>
      <c r="C367" s="191"/>
      <c r="D367" s="191"/>
      <c r="E367" s="191"/>
      <c r="F367" s="191"/>
      <c r="G367" s="191"/>
      <c r="H367" s="191"/>
      <c r="I367" s="191"/>
      <c r="J367" s="239"/>
      <c r="K367" s="200" t="s">
        <v>452</v>
      </c>
      <c r="L367" s="173"/>
      <c r="M367" s="174">
        <v>1</v>
      </c>
      <c r="N367" s="173"/>
    </row>
    <row r="368" spans="1:14">
      <c r="A368" s="191"/>
      <c r="B368" s="191"/>
      <c r="C368" s="191"/>
      <c r="D368" s="191"/>
      <c r="E368" s="191"/>
      <c r="F368" s="191"/>
      <c r="G368" s="191"/>
      <c r="H368" s="191"/>
      <c r="I368" s="191"/>
      <c r="J368" s="239"/>
      <c r="K368" s="206" t="s">
        <v>463</v>
      </c>
      <c r="L368" s="159"/>
      <c r="M368" s="175"/>
      <c r="N368" s="159">
        <v>1</v>
      </c>
    </row>
    <row r="369" spans="1:14">
      <c r="A369" s="191"/>
      <c r="B369" s="191"/>
      <c r="C369" s="191"/>
      <c r="D369" s="191"/>
      <c r="E369" s="191"/>
      <c r="F369" s="191"/>
      <c r="G369" s="191"/>
      <c r="H369" s="191"/>
      <c r="I369" s="191"/>
      <c r="J369" s="239"/>
      <c r="K369" s="206" t="s">
        <v>457</v>
      </c>
      <c r="L369" s="159"/>
      <c r="M369" s="175">
        <v>1</v>
      </c>
      <c r="N369" s="159"/>
    </row>
    <row r="370" spans="1:14">
      <c r="A370" s="191"/>
      <c r="B370" s="191"/>
      <c r="C370" s="191"/>
      <c r="D370" s="191"/>
      <c r="E370" s="191"/>
      <c r="F370" s="191"/>
      <c r="G370" s="191"/>
      <c r="H370" s="191"/>
      <c r="I370" s="191"/>
      <c r="J370" s="239"/>
      <c r="K370" s="206" t="s">
        <v>464</v>
      </c>
      <c r="L370" s="159"/>
      <c r="M370" s="175"/>
      <c r="N370" s="159">
        <v>1</v>
      </c>
    </row>
    <row r="371" spans="1:14">
      <c r="A371" s="191"/>
      <c r="B371" s="191"/>
      <c r="C371" s="191"/>
      <c r="D371" s="191"/>
      <c r="E371" s="191"/>
      <c r="F371" s="191"/>
      <c r="G371" s="191"/>
      <c r="H371" s="191"/>
      <c r="I371" s="191"/>
      <c r="J371" s="239"/>
      <c r="K371" s="206" t="s">
        <v>465</v>
      </c>
      <c r="L371" s="159"/>
      <c r="M371" s="175"/>
      <c r="N371" s="159">
        <v>1</v>
      </c>
    </row>
    <row r="372" spans="1:14">
      <c r="A372" s="191"/>
      <c r="B372" s="191"/>
      <c r="C372" s="191"/>
      <c r="D372" s="191"/>
      <c r="E372" s="191"/>
      <c r="F372" s="191"/>
      <c r="G372" s="191"/>
      <c r="H372" s="191"/>
      <c r="I372" s="191"/>
      <c r="J372" s="239"/>
      <c r="K372" s="206" t="s">
        <v>466</v>
      </c>
      <c r="L372" s="159">
        <v>1</v>
      </c>
      <c r="M372" s="175"/>
      <c r="N372" s="159"/>
    </row>
    <row r="373" spans="1:14">
      <c r="A373" s="191"/>
      <c r="B373" s="191"/>
      <c r="C373" s="191"/>
      <c r="D373" s="191"/>
      <c r="E373" s="191"/>
      <c r="F373" s="191"/>
      <c r="G373" s="191"/>
      <c r="H373" s="191"/>
      <c r="I373" s="191"/>
      <c r="J373" s="239"/>
      <c r="K373" s="206" t="s">
        <v>467</v>
      </c>
      <c r="L373" s="159"/>
      <c r="M373" s="175"/>
      <c r="N373" s="159">
        <v>1</v>
      </c>
    </row>
    <row r="374" spans="1:14" ht="15.75" thickBot="1">
      <c r="A374" s="191"/>
      <c r="B374" s="191"/>
      <c r="C374" s="191"/>
      <c r="D374" s="191"/>
      <c r="E374" s="191"/>
      <c r="F374" s="191"/>
      <c r="G374" s="191"/>
      <c r="H374" s="191"/>
      <c r="I374" s="191"/>
      <c r="J374" s="239"/>
      <c r="K374" s="231" t="s">
        <v>468</v>
      </c>
      <c r="L374" s="178"/>
      <c r="M374" s="179"/>
      <c r="N374" s="178">
        <v>1</v>
      </c>
    </row>
    <row r="375" spans="1:14" ht="15.75" thickBot="1">
      <c r="A375" s="191"/>
      <c r="B375" s="191"/>
      <c r="C375" s="191"/>
      <c r="D375" s="191"/>
      <c r="E375" s="191"/>
      <c r="F375" s="191"/>
      <c r="G375" s="191"/>
      <c r="H375" s="191"/>
      <c r="I375" s="191"/>
      <c r="J375" s="239"/>
      <c r="K375" s="181" t="s">
        <v>643</v>
      </c>
      <c r="L375" s="169">
        <f>SUM(L367:L374)</f>
        <v>1</v>
      </c>
      <c r="M375" s="169">
        <f t="shared" ref="M375:N375" si="6">SUM(M367:M374)</f>
        <v>2</v>
      </c>
      <c r="N375" s="169">
        <f t="shared" si="6"/>
        <v>5</v>
      </c>
    </row>
    <row r="376" spans="1:14">
      <c r="A376" s="191"/>
      <c r="B376" s="191"/>
      <c r="C376" s="191"/>
      <c r="D376" s="191"/>
      <c r="E376" s="191"/>
      <c r="F376" s="191"/>
      <c r="G376" s="191"/>
      <c r="H376" s="191"/>
      <c r="I376" s="191"/>
      <c r="J376" s="239"/>
      <c r="K376" s="227"/>
      <c r="L376" s="227"/>
      <c r="M376" s="227"/>
      <c r="N376" s="227"/>
    </row>
    <row r="377" spans="1:14">
      <c r="A377" s="191"/>
      <c r="B377" s="191"/>
      <c r="C377" s="191"/>
      <c r="D377" s="191"/>
      <c r="E377" s="191"/>
      <c r="F377" s="191"/>
      <c r="G377" s="191"/>
      <c r="H377" s="191"/>
      <c r="I377" s="191"/>
      <c r="J377" s="239"/>
      <c r="K377" s="227"/>
      <c r="L377" s="227"/>
      <c r="M377" s="227"/>
      <c r="N377" s="227"/>
    </row>
    <row r="378" spans="1:14" ht="15.75">
      <c r="A378" s="191"/>
      <c r="B378" s="191"/>
      <c r="C378" s="191"/>
      <c r="D378" s="191"/>
      <c r="E378" s="191"/>
      <c r="F378" s="191"/>
      <c r="G378" s="191"/>
      <c r="H378" s="191"/>
      <c r="I378" s="191"/>
      <c r="J378" s="239"/>
      <c r="K378" s="645" t="s">
        <v>132</v>
      </c>
      <c r="L378" s="645"/>
      <c r="M378" s="227"/>
      <c r="N378" s="227"/>
    </row>
    <row r="379" spans="1:14" ht="15.75" thickBot="1">
      <c r="A379" s="191"/>
      <c r="B379" s="191"/>
      <c r="C379" s="191"/>
      <c r="D379" s="191"/>
      <c r="E379" s="191"/>
      <c r="F379" s="191"/>
      <c r="G379" s="191"/>
      <c r="H379" s="191"/>
      <c r="I379" s="191"/>
      <c r="J379" s="239"/>
      <c r="K379" s="227"/>
      <c r="L379" s="227"/>
      <c r="M379" s="227"/>
      <c r="N379" s="227"/>
    </row>
    <row r="380" spans="1:14" ht="15.75" thickBot="1">
      <c r="A380" s="191"/>
      <c r="B380" s="191"/>
      <c r="C380" s="191"/>
      <c r="D380" s="191"/>
      <c r="E380" s="191"/>
      <c r="F380" s="191"/>
      <c r="G380" s="191"/>
      <c r="H380" s="191"/>
      <c r="I380" s="191"/>
      <c r="J380" s="239"/>
      <c r="K380" s="182" t="s">
        <v>429</v>
      </c>
      <c r="L380" s="183" t="s">
        <v>176</v>
      </c>
      <c r="M380" s="227"/>
      <c r="N380" s="227"/>
    </row>
    <row r="381" spans="1:14">
      <c r="A381" s="191"/>
      <c r="B381" s="191"/>
      <c r="C381" s="191"/>
      <c r="D381" s="191"/>
      <c r="E381" s="191"/>
      <c r="F381" s="191"/>
      <c r="G381" s="191"/>
      <c r="H381" s="191"/>
      <c r="I381" s="191"/>
      <c r="J381" s="239"/>
      <c r="K381" s="200" t="s">
        <v>469</v>
      </c>
      <c r="L381" s="228">
        <v>1</v>
      </c>
      <c r="M381" s="227"/>
      <c r="N381" s="227"/>
    </row>
    <row r="382" spans="1:14">
      <c r="A382" s="191"/>
      <c r="B382" s="191"/>
      <c r="C382" s="191"/>
      <c r="D382" s="191"/>
      <c r="E382" s="191"/>
      <c r="F382" s="191"/>
      <c r="G382" s="191"/>
      <c r="H382" s="191"/>
      <c r="I382" s="191"/>
      <c r="J382" s="239"/>
      <c r="K382" s="206" t="s">
        <v>470</v>
      </c>
      <c r="L382" s="230">
        <v>1</v>
      </c>
      <c r="M382" s="227"/>
      <c r="N382" s="227"/>
    </row>
    <row r="383" spans="1:14">
      <c r="A383" s="191"/>
      <c r="B383" s="191"/>
      <c r="C383" s="191"/>
      <c r="D383" s="191"/>
      <c r="E383" s="191"/>
      <c r="F383" s="191"/>
      <c r="G383" s="191"/>
      <c r="H383" s="191"/>
      <c r="I383" s="191"/>
      <c r="J383" s="239"/>
      <c r="K383" s="206" t="s">
        <v>471</v>
      </c>
      <c r="L383" s="230">
        <v>1</v>
      </c>
      <c r="M383" s="227"/>
      <c r="N383" s="227"/>
    </row>
    <row r="384" spans="1:14">
      <c r="A384" s="191"/>
      <c r="B384" s="191"/>
      <c r="C384" s="191"/>
      <c r="D384" s="191"/>
      <c r="E384" s="191"/>
      <c r="F384" s="191"/>
      <c r="G384" s="191"/>
      <c r="H384" s="191"/>
      <c r="I384" s="191"/>
      <c r="J384" s="239"/>
      <c r="K384" s="206" t="s">
        <v>472</v>
      </c>
      <c r="L384" s="230">
        <v>1</v>
      </c>
      <c r="M384" s="227"/>
      <c r="N384" s="227"/>
    </row>
    <row r="385" spans="1:14">
      <c r="A385" s="191"/>
      <c r="B385" s="191"/>
      <c r="C385" s="191"/>
      <c r="D385" s="191"/>
      <c r="E385" s="191"/>
      <c r="F385" s="191"/>
      <c r="G385" s="191"/>
      <c r="H385" s="191"/>
      <c r="I385" s="191"/>
      <c r="J385" s="239"/>
      <c r="K385" s="206" t="s">
        <v>473</v>
      </c>
      <c r="L385" s="230">
        <v>1</v>
      </c>
      <c r="M385" s="227"/>
      <c r="N385" s="227"/>
    </row>
    <row r="386" spans="1:14">
      <c r="A386" s="191"/>
      <c r="B386" s="191"/>
      <c r="C386" s="191"/>
      <c r="D386" s="191"/>
      <c r="E386" s="191"/>
      <c r="F386" s="191"/>
      <c r="G386" s="191"/>
      <c r="H386" s="191"/>
      <c r="I386" s="191"/>
      <c r="J386" s="239"/>
      <c r="K386" s="206" t="s">
        <v>474</v>
      </c>
      <c r="L386" s="230">
        <v>1</v>
      </c>
      <c r="M386" s="227"/>
      <c r="N386" s="227"/>
    </row>
    <row r="387" spans="1:14">
      <c r="A387" s="191"/>
      <c r="B387" s="191"/>
      <c r="C387" s="191"/>
      <c r="D387" s="191"/>
      <c r="E387" s="191"/>
      <c r="F387" s="191"/>
      <c r="G387" s="191"/>
      <c r="H387" s="191"/>
      <c r="I387" s="191"/>
      <c r="J387" s="239"/>
      <c r="K387" s="206" t="s">
        <v>475</v>
      </c>
      <c r="L387" s="230">
        <v>1</v>
      </c>
      <c r="M387" s="227"/>
      <c r="N387" s="227"/>
    </row>
    <row r="388" spans="1:14">
      <c r="A388" s="191"/>
      <c r="B388" s="191"/>
      <c r="C388" s="191"/>
      <c r="D388" s="191"/>
      <c r="E388" s="191"/>
      <c r="F388" s="191"/>
      <c r="G388" s="191"/>
      <c r="H388" s="191"/>
      <c r="I388" s="191"/>
      <c r="J388" s="239"/>
      <c r="K388" s="206" t="s">
        <v>476</v>
      </c>
      <c r="L388" s="230">
        <v>1</v>
      </c>
      <c r="M388" s="227"/>
      <c r="N388" s="227"/>
    </row>
    <row r="389" spans="1:14">
      <c r="A389" s="191"/>
      <c r="B389" s="191"/>
      <c r="C389" s="191"/>
      <c r="D389" s="191"/>
      <c r="E389" s="191"/>
      <c r="F389" s="191"/>
      <c r="G389" s="191"/>
      <c r="H389" s="191"/>
      <c r="I389" s="191"/>
      <c r="J389" s="239"/>
      <c r="K389" s="225" t="s">
        <v>477</v>
      </c>
      <c r="L389" s="233">
        <v>1</v>
      </c>
      <c r="M389" s="227"/>
      <c r="N389" s="227"/>
    </row>
    <row r="390" spans="1:14" ht="15.75" thickBot="1">
      <c r="A390" s="191"/>
      <c r="B390" s="191"/>
      <c r="C390" s="191"/>
      <c r="D390" s="191"/>
      <c r="E390" s="191"/>
      <c r="F390" s="191"/>
      <c r="G390" s="191"/>
      <c r="H390" s="191"/>
      <c r="I390" s="191"/>
      <c r="J390" s="239"/>
      <c r="K390" s="231" t="s">
        <v>478</v>
      </c>
      <c r="L390" s="232">
        <v>1</v>
      </c>
      <c r="M390" s="227"/>
      <c r="N390" s="227"/>
    </row>
    <row r="391" spans="1:14" ht="15.75" thickBot="1">
      <c r="A391" s="191"/>
      <c r="B391" s="191"/>
      <c r="C391" s="191"/>
      <c r="D391" s="191"/>
      <c r="E391" s="191"/>
      <c r="F391" s="191"/>
      <c r="G391" s="191"/>
      <c r="H391" s="191"/>
      <c r="I391" s="191"/>
      <c r="J391" s="239"/>
      <c r="K391" s="183" t="s">
        <v>643</v>
      </c>
      <c r="L391" s="183">
        <f>SUM(L381:L390)</f>
        <v>10</v>
      </c>
      <c r="M391" s="227"/>
      <c r="N391" s="227"/>
    </row>
    <row r="392" spans="1:14">
      <c r="A392" s="191"/>
      <c r="B392" s="191"/>
      <c r="C392" s="191"/>
      <c r="D392" s="191"/>
      <c r="E392" s="191"/>
      <c r="F392" s="191"/>
      <c r="G392" s="191"/>
      <c r="H392" s="191"/>
      <c r="I392" s="191"/>
      <c r="J392" s="239"/>
      <c r="K392" s="227"/>
      <c r="L392" s="227"/>
      <c r="M392" s="227"/>
      <c r="N392" s="227"/>
    </row>
    <row r="393" spans="1:14">
      <c r="A393" s="191"/>
      <c r="B393" s="191"/>
      <c r="C393" s="191"/>
      <c r="D393" s="191"/>
      <c r="E393" s="191"/>
      <c r="F393" s="191"/>
      <c r="G393" s="191"/>
      <c r="H393" s="191"/>
      <c r="I393" s="191"/>
      <c r="J393" s="239"/>
      <c r="K393" s="227"/>
      <c r="L393" s="227"/>
      <c r="M393" s="227"/>
      <c r="N393" s="227"/>
    </row>
    <row r="394" spans="1:14">
      <c r="A394" s="191"/>
      <c r="B394" s="191"/>
      <c r="C394" s="191"/>
      <c r="D394" s="191"/>
      <c r="E394" s="191"/>
      <c r="F394" s="191"/>
      <c r="G394" s="191"/>
      <c r="H394" s="191"/>
      <c r="I394" s="191"/>
      <c r="J394" s="239"/>
      <c r="K394" s="234"/>
      <c r="L394" s="235"/>
      <c r="M394" s="227"/>
      <c r="N394" s="227"/>
    </row>
    <row r="395" spans="1:14">
      <c r="A395" s="191"/>
      <c r="B395" s="191"/>
      <c r="C395" s="191"/>
      <c r="D395" s="191"/>
      <c r="E395" s="191"/>
      <c r="F395" s="191"/>
      <c r="G395" s="191"/>
      <c r="H395" s="191"/>
      <c r="I395" s="191"/>
      <c r="J395" s="239"/>
      <c r="K395" s="184" t="s">
        <v>479</v>
      </c>
      <c r="L395" s="185">
        <f>+M316+N316+L361+M361</f>
        <v>302</v>
      </c>
      <c r="M395" s="227"/>
      <c r="N395" s="227"/>
    </row>
    <row r="396" spans="1:14">
      <c r="A396" s="191"/>
      <c r="B396" s="191"/>
      <c r="C396" s="191"/>
      <c r="D396" s="191"/>
      <c r="E396" s="191"/>
      <c r="F396" s="191"/>
      <c r="G396" s="191"/>
      <c r="H396" s="191"/>
      <c r="I396" s="191"/>
      <c r="J396" s="239"/>
      <c r="K396" s="184" t="s">
        <v>480</v>
      </c>
      <c r="L396" s="185">
        <f>+M316+N316+L361+M361+M375+N375+L391+M343+N343</f>
        <v>332</v>
      </c>
      <c r="M396" s="227"/>
      <c r="N396" s="227"/>
    </row>
    <row r="397" spans="1:14">
      <c r="A397" s="191"/>
      <c r="B397" s="191"/>
      <c r="C397" s="191"/>
      <c r="D397" s="191"/>
      <c r="E397" s="191"/>
      <c r="F397" s="191"/>
      <c r="G397" s="191"/>
      <c r="H397" s="191"/>
      <c r="I397" s="191"/>
      <c r="J397" s="239"/>
      <c r="K397" s="184" t="s">
        <v>177</v>
      </c>
      <c r="L397" s="185">
        <f>+L316+N316+M361+L375+N375+L343+N343</f>
        <v>321</v>
      </c>
      <c r="M397" s="227"/>
      <c r="N397" s="227"/>
    </row>
    <row r="398" spans="1:14">
      <c r="A398" s="191"/>
      <c r="B398" s="191"/>
      <c r="C398" s="191"/>
      <c r="D398" s="191"/>
      <c r="E398" s="191"/>
      <c r="F398" s="191"/>
      <c r="G398" s="191"/>
      <c r="H398" s="191"/>
      <c r="I398" s="191"/>
      <c r="J398" s="239"/>
      <c r="K398" s="184" t="s">
        <v>481</v>
      </c>
      <c r="L398" s="185">
        <f>+L316+M316+N316+L361+M361+L375+M375+N375+L391+L343+M343+N343</f>
        <v>364</v>
      </c>
      <c r="M398" s="227"/>
      <c r="N398" s="227"/>
    </row>
    <row r="399" spans="1:14">
      <c r="A399" s="191"/>
      <c r="B399" s="191"/>
      <c r="C399" s="191"/>
      <c r="D399" s="191"/>
      <c r="E399" s="191"/>
      <c r="F399" s="191"/>
      <c r="G399" s="191"/>
      <c r="H399" s="191"/>
      <c r="I399" s="191"/>
      <c r="J399" s="239"/>
      <c r="K399" s="234"/>
      <c r="L399" s="234"/>
      <c r="M399" s="227"/>
      <c r="N399" s="227"/>
    </row>
    <row r="400" spans="1:14">
      <c r="A400" s="191"/>
      <c r="B400" s="191"/>
      <c r="C400" s="191"/>
      <c r="D400" s="191"/>
      <c r="E400" s="191"/>
      <c r="F400" s="191"/>
      <c r="G400" s="191"/>
      <c r="H400" s="191"/>
      <c r="I400" s="191"/>
      <c r="J400" s="239"/>
      <c r="K400" s="227"/>
      <c r="L400" s="227"/>
      <c r="M400" s="227"/>
      <c r="N400" s="227"/>
    </row>
    <row r="401" spans="1:14">
      <c r="A401" s="191"/>
      <c r="B401" s="191"/>
      <c r="C401" s="191"/>
      <c r="D401" s="191"/>
      <c r="E401" s="191"/>
      <c r="F401" s="191"/>
      <c r="G401" s="191"/>
      <c r="H401" s="191"/>
      <c r="I401" s="191"/>
      <c r="J401" s="239"/>
      <c r="M401" s="227"/>
      <c r="N401" s="227"/>
    </row>
    <row r="402" spans="1:14">
      <c r="A402" s="191"/>
      <c r="B402" s="191"/>
      <c r="C402" s="191"/>
      <c r="D402" s="191"/>
      <c r="E402" s="191"/>
      <c r="F402" s="191"/>
      <c r="G402" s="191"/>
      <c r="H402" s="191"/>
      <c r="I402" s="191"/>
      <c r="J402" s="239"/>
      <c r="M402" s="227"/>
      <c r="N402" s="227"/>
    </row>
    <row r="403" spans="1:14">
      <c r="A403" s="191"/>
      <c r="B403" s="191"/>
      <c r="C403" s="191"/>
      <c r="D403" s="191"/>
      <c r="E403" s="191"/>
      <c r="F403" s="191"/>
      <c r="G403" s="191"/>
      <c r="H403" s="191"/>
      <c r="I403" s="191"/>
      <c r="J403" s="239"/>
      <c r="M403" s="227"/>
      <c r="N403" s="227"/>
    </row>
    <row r="404" spans="1:14">
      <c r="A404" s="191"/>
      <c r="B404" s="191"/>
      <c r="C404" s="191"/>
      <c r="D404" s="191"/>
      <c r="E404" s="191"/>
      <c r="F404" s="191"/>
      <c r="G404" s="191"/>
      <c r="H404" s="191"/>
      <c r="I404" s="191"/>
      <c r="J404" s="239"/>
      <c r="M404" s="227"/>
      <c r="N404" s="227"/>
    </row>
  </sheetData>
  <mergeCells count="8">
    <mergeCell ref="K378:L378"/>
    <mergeCell ref="K318:M318"/>
    <mergeCell ref="A2:I2"/>
    <mergeCell ref="K2:N2"/>
    <mergeCell ref="K4:N4"/>
    <mergeCell ref="B5:F5"/>
    <mergeCell ref="K345:M345"/>
    <mergeCell ref="K364:N364"/>
  </mergeCells>
  <pageMargins left="0.70866141732283472" right="0.70866141732283472" top="0.74803149606299213" bottom="0.74803149606299213" header="0.31496062992125984" footer="0.31496062992125984"/>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Alineación_PED</vt:lpstr>
      <vt:lpstr>Dimensión_Indicadores</vt:lpstr>
      <vt:lpstr>Verificar_Metas</vt:lpstr>
      <vt:lpstr>SH-MIR1</vt:lpstr>
      <vt:lpstr>Lineas base y estimaciones</vt:lpstr>
      <vt:lpstr>Empresas 2020</vt:lpstr>
      <vt:lpstr>Dimensión_Indicadores!Área_de_impresión</vt:lpstr>
      <vt:lpstr>'Lineas base y estimaciones'!Área_de_impresión</vt:lpstr>
      <vt:lpstr>'SH-MIR1'!Área_de_impresión</vt:lpstr>
      <vt:lpstr>Verificar_Metas!Área_de_impresión</vt:lpstr>
      <vt:lpstr>Alineación_PED!Print_Area</vt:lpstr>
      <vt:lpstr>Dimensión_Indicadores!Print_Area</vt:lpstr>
      <vt:lpstr>Verificar_Metas!Print_Area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Ponce</dc:creator>
  <cp:lastModifiedBy>Javier Marrufo</cp:lastModifiedBy>
  <cp:lastPrinted>2019-09-30T17:58:14Z</cp:lastPrinted>
  <dcterms:created xsi:type="dcterms:W3CDTF">2012-04-19T06:00:40Z</dcterms:created>
  <dcterms:modified xsi:type="dcterms:W3CDTF">2020-04-07T17:59:22Z</dcterms:modified>
</cp:coreProperties>
</file>